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0" windowWidth="19095" windowHeight="7365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L11" i="4"/>
  <c r="L7" s="1"/>
  <c r="N29"/>
  <c r="N28"/>
  <c r="N27"/>
  <c r="N26"/>
  <c r="N25"/>
  <c r="N24"/>
  <c r="N23"/>
  <c r="L13"/>
  <c r="N22"/>
  <c r="N21"/>
  <c r="N20"/>
  <c r="N19"/>
  <c r="N18"/>
  <c r="N17"/>
  <c r="N16"/>
  <c r="N15"/>
  <c r="J13"/>
  <c r="H13"/>
  <c r="N10"/>
  <c r="N9"/>
  <c r="N8"/>
  <c r="J7"/>
  <c r="H7"/>
  <c r="L27" i="3"/>
  <c r="N27" s="1"/>
  <c r="L29"/>
  <c r="N29" s="1"/>
  <c r="L24"/>
  <c r="N24" s="1"/>
  <c r="L23"/>
  <c r="N23"/>
  <c r="N16"/>
  <c r="N17"/>
  <c r="N18"/>
  <c r="N19"/>
  <c r="N20"/>
  <c r="N21"/>
  <c r="N22"/>
  <c r="N25"/>
  <c r="N26"/>
  <c r="N28"/>
  <c r="N15"/>
  <c r="L13"/>
  <c r="J13"/>
  <c r="H13"/>
  <c r="N11"/>
  <c r="N10"/>
  <c r="N9"/>
  <c r="N8"/>
  <c r="L7"/>
  <c r="J7"/>
  <c r="H7"/>
  <c r="N14" i="2"/>
  <c r="L13"/>
  <c r="J13"/>
  <c r="H13"/>
  <c r="N11"/>
  <c r="N10"/>
  <c r="N9"/>
  <c r="N8"/>
  <c r="L7"/>
  <c r="J7"/>
  <c r="H7"/>
  <c r="J13" i="1"/>
  <c r="L13"/>
  <c r="H13"/>
  <c r="N8"/>
  <c r="N9"/>
  <c r="N10"/>
  <c r="N11"/>
  <c r="N14"/>
  <c r="N15"/>
  <c r="N16"/>
  <c r="N17"/>
  <c r="N18"/>
  <c r="N19"/>
  <c r="N20"/>
  <c r="N21"/>
  <c r="N22"/>
  <c r="N23"/>
  <c r="N24"/>
  <c r="N25"/>
  <c r="N26"/>
  <c r="L7"/>
  <c r="J7"/>
  <c r="H7"/>
  <c r="N7" s="1"/>
  <c r="N7" i="4" l="1"/>
  <c r="N11"/>
  <c r="N13"/>
  <c r="N7" i="3"/>
  <c r="N13"/>
  <c r="N13" i="2"/>
  <c r="N7"/>
  <c r="N13" i="1"/>
</calcChain>
</file>

<file path=xl/sharedStrings.xml><?xml version="1.0" encoding="utf-8"?>
<sst xmlns="http://schemas.openxmlformats.org/spreadsheetml/2006/main" count="220" uniqueCount="60">
  <si>
    <t>№п/п</t>
  </si>
  <si>
    <t>Информация о поступлении финансовых и материальных средств и об их</t>
  </si>
  <si>
    <t>расходовании по итогам финансового года</t>
  </si>
  <si>
    <t>по итогам 2020 года</t>
  </si>
  <si>
    <t>МБОУСОШ п.Коммунистический</t>
  </si>
  <si>
    <t>Виды поступлений и пасходования финансовых и материальных средств за 2020 год</t>
  </si>
  <si>
    <t>Вид финансового обеспечения</t>
  </si>
  <si>
    <t>Итого</t>
  </si>
  <si>
    <t>Субсидии на выполнение муниципального задания</t>
  </si>
  <si>
    <t>Субсидии на иные цели</t>
  </si>
  <si>
    <t>Собственные средства</t>
  </si>
  <si>
    <t>1.</t>
  </si>
  <si>
    <t>Поступления ,всего</t>
  </si>
  <si>
    <t>в том числе:</t>
  </si>
  <si>
    <t>1.1.</t>
  </si>
  <si>
    <t>1.2.</t>
  </si>
  <si>
    <t>1.3.</t>
  </si>
  <si>
    <t>Собственные цели</t>
  </si>
  <si>
    <t>2.</t>
  </si>
  <si>
    <t>Расходы, всего</t>
  </si>
  <si>
    <t>2.1.</t>
  </si>
  <si>
    <t>211 Заработная плата</t>
  </si>
  <si>
    <t>2.2.</t>
  </si>
  <si>
    <t>212 Прочие выплаты</t>
  </si>
  <si>
    <t>213 Начисления по оплате труда</t>
  </si>
  <si>
    <t>221 Услуги связи</t>
  </si>
  <si>
    <t>222 Транспортные услуги</t>
  </si>
  <si>
    <t>223 Коммунальные услуги</t>
  </si>
  <si>
    <t>225 Работы,услуги по содержанию имущества</t>
  </si>
  <si>
    <t>226  Прочие работы,услуги</t>
  </si>
  <si>
    <t>290 Прочие расходы</t>
  </si>
  <si>
    <t>340 Материальные запасы</t>
  </si>
  <si>
    <t>310Основные средства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</si>
  <si>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</si>
  <si>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</si>
  <si>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</si>
  <si>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</si>
  <si>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</si>
  <si>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</si>
  <si>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</si>
  <si>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</si>
  <si>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</si>
  <si>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</si>
  <si>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Директор школы</t>
  </si>
  <si>
    <t>С.А.Фалина</t>
  </si>
  <si>
    <t>Главный бухгалтер</t>
  </si>
  <si>
    <t>С.С.Абдрахманова</t>
  </si>
  <si>
    <t>263 Пособия по социальной помощи населению</t>
  </si>
  <si>
    <t>214 Прочие выплаты</t>
  </si>
  <si>
    <t xml:space="preserve">266 Пособия по временной нетрудоспособности </t>
  </si>
  <si>
    <t>2.13.</t>
  </si>
  <si>
    <t>2.14.</t>
  </si>
  <si>
    <t>227  Страхование</t>
  </si>
  <si>
    <t>по итогам 2021 года</t>
  </si>
  <si>
    <t>Виды поступлений и пасходования финансовых и материальных средств за 2022 год</t>
  </si>
  <si>
    <t>212 Прочие расходы</t>
  </si>
  <si>
    <t>310 Основные средства</t>
  </si>
  <si>
    <t>2.15.</t>
  </si>
  <si>
    <t>по итогам 2023 года</t>
  </si>
  <si>
    <t>по итогам 2024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</si>
</sst>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16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0" fontId="0" fillId="0" borderId="0" xfId="0" applyBorder="1"/>
    <xf numFmtId="16" fontId="5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 applyAlignment="1">
      <alignment vertical="center"/>
    </xf>
    <xf numFmtId="0" fontId="3" fillId="0" borderId="0" xfId="0" applyFont="1"/>
    <xf numFmtId="0" fontId="6" fillId="0" borderId="1" xfId="0" applyFont="1" applyBorder="1"/>
    <xf numFmtId="4" fontId="6" fillId="0" borderId="1" xfId="0" applyNumberFormat="1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view="pageBreakPreview" zoomScale="80" zoomScaleSheetLayoutView="80" workbookViewId="0">
      <selection sqref="A1:XFD1048576"/>
    </sheetView>
  </sheetViews>
  <sheetFormatPr defaultRowHeight="15"/>
  <cols>
    <col min="14" max="14" width="16.5703125" customWidth="1"/>
  </cols>
  <sheetData>
    <row r="1" spans="1:14" ht="30" customHeight="1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7.6" customHeight="1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8.9" customHeight="1">
      <c r="A3" s="36" t="s">
        <v>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23.45" customHeight="1">
      <c r="A4" s="36" t="s">
        <v>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33" customHeight="1">
      <c r="A5" s="21" t="s">
        <v>0</v>
      </c>
      <c r="B5" s="22" t="s">
        <v>5</v>
      </c>
      <c r="C5" s="23"/>
      <c r="D5" s="23"/>
      <c r="E5" s="23"/>
      <c r="F5" s="23"/>
      <c r="G5" s="24"/>
      <c r="H5" s="21" t="s">
        <v>6</v>
      </c>
      <c r="I5" s="21"/>
      <c r="J5" s="21"/>
      <c r="K5" s="21"/>
      <c r="L5" s="21"/>
      <c r="M5" s="21"/>
      <c r="N5" s="17" t="s">
        <v>7</v>
      </c>
    </row>
    <row r="6" spans="1:14" ht="69.599999999999994" customHeight="1">
      <c r="A6" s="21"/>
      <c r="B6" s="25"/>
      <c r="C6" s="26"/>
      <c r="D6" s="26"/>
      <c r="E6" s="26"/>
      <c r="F6" s="26"/>
      <c r="G6" s="27"/>
      <c r="H6" s="28" t="s">
        <v>8</v>
      </c>
      <c r="I6" s="29"/>
      <c r="J6" s="28" t="s">
        <v>9</v>
      </c>
      <c r="K6" s="29"/>
      <c r="L6" s="28" t="s">
        <v>10</v>
      </c>
      <c r="M6" s="29"/>
      <c r="N6" s="18"/>
    </row>
    <row r="7" spans="1:14" ht="33" customHeight="1">
      <c r="A7" s="4" t="s">
        <v>11</v>
      </c>
      <c r="B7" s="19" t="s">
        <v>12</v>
      </c>
      <c r="C7" s="19"/>
      <c r="D7" s="19"/>
      <c r="E7" s="19"/>
      <c r="F7" s="19"/>
      <c r="G7" s="19"/>
      <c r="H7" s="20">
        <f t="shared" ref="H7" si="0">SUM(H9)</f>
        <v>50364738.100000001</v>
      </c>
      <c r="I7" s="20"/>
      <c r="J7" s="20">
        <f t="shared" ref="J7" si="1">SUM(J10)</f>
        <v>2664950.91</v>
      </c>
      <c r="K7" s="20"/>
      <c r="L7" s="20">
        <f t="shared" ref="L7" si="2">SUM(L11)</f>
        <v>551763.43000000005</v>
      </c>
      <c r="M7" s="20"/>
      <c r="N7" s="3">
        <f>SUM(H7:M7)</f>
        <v>53581452.440000005</v>
      </c>
    </row>
    <row r="8" spans="1:14">
      <c r="A8" s="1"/>
      <c r="B8" s="30" t="s">
        <v>13</v>
      </c>
      <c r="C8" s="30"/>
      <c r="D8" s="30"/>
      <c r="E8" s="30"/>
      <c r="F8" s="30"/>
      <c r="G8" s="30"/>
      <c r="H8" s="31"/>
      <c r="I8" s="31"/>
      <c r="J8" s="31"/>
      <c r="K8" s="31"/>
      <c r="L8" s="31"/>
      <c r="M8" s="31"/>
      <c r="N8" s="2">
        <f t="shared" ref="N8:N26" si="3">SUM(H8:M8)</f>
        <v>0</v>
      </c>
    </row>
    <row r="9" spans="1:14" ht="23.45" customHeight="1">
      <c r="A9" s="5" t="s">
        <v>14</v>
      </c>
      <c r="B9" s="21" t="s">
        <v>8</v>
      </c>
      <c r="C9" s="21"/>
      <c r="D9" s="21"/>
      <c r="E9" s="21"/>
      <c r="F9" s="21"/>
      <c r="G9" s="21"/>
      <c r="H9" s="32">
        <v>50364738.100000001</v>
      </c>
      <c r="I9" s="32"/>
      <c r="J9" s="32"/>
      <c r="K9" s="32"/>
      <c r="L9" s="32"/>
      <c r="M9" s="32"/>
      <c r="N9" s="6">
        <f t="shared" si="3"/>
        <v>50364738.100000001</v>
      </c>
    </row>
    <row r="10" spans="1:14" ht="20.45" customHeight="1">
      <c r="A10" s="7" t="s">
        <v>15</v>
      </c>
      <c r="B10" s="21" t="s">
        <v>9</v>
      </c>
      <c r="C10" s="21"/>
      <c r="D10" s="21"/>
      <c r="E10" s="21"/>
      <c r="F10" s="21"/>
      <c r="G10" s="21"/>
      <c r="H10" s="32"/>
      <c r="I10" s="32"/>
      <c r="J10" s="32">
        <v>2664950.91</v>
      </c>
      <c r="K10" s="32"/>
      <c r="L10" s="32"/>
      <c r="M10" s="32"/>
      <c r="N10" s="6">
        <f t="shared" si="3"/>
        <v>2664950.91</v>
      </c>
    </row>
    <row r="11" spans="1:14" ht="19.899999999999999" customHeight="1">
      <c r="A11" s="7" t="s">
        <v>16</v>
      </c>
      <c r="B11" s="21" t="s">
        <v>17</v>
      </c>
      <c r="C11" s="21"/>
      <c r="D11" s="21"/>
      <c r="E11" s="21"/>
      <c r="F11" s="21"/>
      <c r="G11" s="21"/>
      <c r="H11" s="32"/>
      <c r="I11" s="32"/>
      <c r="J11" s="32"/>
      <c r="K11" s="32"/>
      <c r="L11" s="32">
        <v>551763.43000000005</v>
      </c>
      <c r="M11" s="32"/>
      <c r="N11" s="6">
        <f t="shared" si="3"/>
        <v>551763.43000000005</v>
      </c>
    </row>
    <row r="12" spans="1:14">
      <c r="A12" s="1"/>
      <c r="B12" s="30"/>
      <c r="C12" s="30"/>
      <c r="D12" s="30"/>
      <c r="E12" s="30"/>
      <c r="F12" s="30"/>
      <c r="G12" s="30"/>
      <c r="H12" s="31"/>
      <c r="I12" s="31"/>
      <c r="J12" s="31"/>
      <c r="K12" s="31"/>
      <c r="L12" s="31"/>
      <c r="M12" s="31"/>
      <c r="N12" s="2"/>
    </row>
    <row r="13" spans="1:14" ht="31.15" customHeight="1">
      <c r="A13" s="4" t="s">
        <v>18</v>
      </c>
      <c r="B13" s="19" t="s">
        <v>19</v>
      </c>
      <c r="C13" s="19"/>
      <c r="D13" s="19"/>
      <c r="E13" s="19"/>
      <c r="F13" s="19"/>
      <c r="G13" s="19"/>
      <c r="H13" s="20">
        <f t="shared" ref="H13:L13" si="4">SUM(H15:I26)</f>
        <v>50364738.100000009</v>
      </c>
      <c r="I13" s="20"/>
      <c r="J13" s="20">
        <f t="shared" si="4"/>
        <v>2664950.9099999997</v>
      </c>
      <c r="K13" s="20"/>
      <c r="L13" s="20">
        <f t="shared" si="4"/>
        <v>551763.42999999993</v>
      </c>
      <c r="M13" s="20"/>
      <c r="N13" s="3">
        <f t="shared" si="3"/>
        <v>53581452.440000005</v>
      </c>
    </row>
    <row r="14" spans="1:14">
      <c r="A14" s="1"/>
      <c r="B14" s="30" t="s">
        <v>13</v>
      </c>
      <c r="C14" s="30"/>
      <c r="D14" s="30"/>
      <c r="E14" s="30"/>
      <c r="F14" s="30"/>
      <c r="G14" s="30"/>
      <c r="H14" s="31"/>
      <c r="I14" s="31"/>
      <c r="J14" s="31"/>
      <c r="K14" s="31"/>
      <c r="L14" s="31"/>
      <c r="M14" s="31"/>
      <c r="N14" s="2">
        <f t="shared" si="3"/>
        <v>0</v>
      </c>
    </row>
    <row r="15" spans="1:14" ht="20.45" customHeight="1">
      <c r="A15" s="7" t="s">
        <v>20</v>
      </c>
      <c r="B15" s="33" t="s">
        <v>21</v>
      </c>
      <c r="C15" s="33"/>
      <c r="D15" s="33"/>
      <c r="E15" s="33"/>
      <c r="F15" s="33"/>
      <c r="G15" s="33"/>
      <c r="H15" s="31">
        <v>32060264.739999998</v>
      </c>
      <c r="I15" s="31"/>
      <c r="J15" s="31">
        <v>470800</v>
      </c>
      <c r="K15" s="31"/>
      <c r="L15" s="31"/>
      <c r="M15" s="31"/>
      <c r="N15" s="2">
        <f t="shared" si="3"/>
        <v>32531064.739999998</v>
      </c>
    </row>
    <row r="16" spans="1:14" ht="21.6" customHeight="1">
      <c r="A16" s="7" t="s">
        <v>22</v>
      </c>
      <c r="B16" s="33" t="s">
        <v>23</v>
      </c>
      <c r="C16" s="33"/>
      <c r="D16" s="33"/>
      <c r="E16" s="33"/>
      <c r="F16" s="33"/>
      <c r="G16" s="33"/>
      <c r="H16" s="31">
        <v>3747</v>
      </c>
      <c r="I16" s="31"/>
      <c r="J16" s="31">
        <v>360248.9</v>
      </c>
      <c r="K16" s="31"/>
      <c r="L16" s="31"/>
      <c r="M16" s="31"/>
      <c r="N16" s="2">
        <f t="shared" si="3"/>
        <v>363995.9</v>
      </c>
    </row>
    <row r="17" spans="1:14" ht="21.6" customHeight="1">
      <c r="A17" s="7" t="s">
        <v>33</v>
      </c>
      <c r="B17" s="33" t="s">
        <v>24</v>
      </c>
      <c r="C17" s="33"/>
      <c r="D17" s="33"/>
      <c r="E17" s="33"/>
      <c r="F17" s="33"/>
      <c r="G17" s="33"/>
      <c r="H17" s="31">
        <v>9088180.4399999995</v>
      </c>
      <c r="I17" s="31"/>
      <c r="J17" s="31">
        <v>141676.4</v>
      </c>
      <c r="K17" s="31"/>
      <c r="L17" s="31"/>
      <c r="M17" s="31"/>
      <c r="N17" s="2">
        <f t="shared" si="3"/>
        <v>9229856.8399999999</v>
      </c>
    </row>
    <row r="18" spans="1:14" ht="26.45" customHeight="1">
      <c r="A18" s="7" t="s">
        <v>34</v>
      </c>
      <c r="B18" s="33" t="s">
        <v>25</v>
      </c>
      <c r="C18" s="33"/>
      <c r="D18" s="33"/>
      <c r="E18" s="33"/>
      <c r="F18" s="33"/>
      <c r="G18" s="33"/>
      <c r="H18" s="31">
        <v>213636.56</v>
      </c>
      <c r="I18" s="31"/>
      <c r="J18" s="31"/>
      <c r="K18" s="31"/>
      <c r="L18" s="31">
        <v>4176</v>
      </c>
      <c r="M18" s="31"/>
      <c r="N18" s="2">
        <f t="shared" si="3"/>
        <v>217812.56</v>
      </c>
    </row>
    <row r="19" spans="1:14" ht="21.6" customHeight="1">
      <c r="A19" s="7" t="s">
        <v>35</v>
      </c>
      <c r="B19" s="33" t="s">
        <v>26</v>
      </c>
      <c r="C19" s="33"/>
      <c r="D19" s="33"/>
      <c r="E19" s="33"/>
      <c r="F19" s="33"/>
      <c r="G19" s="33"/>
      <c r="H19" s="31"/>
      <c r="I19" s="31"/>
      <c r="J19" s="31"/>
      <c r="K19" s="31"/>
      <c r="L19" s="31"/>
      <c r="M19" s="31"/>
      <c r="N19" s="2">
        <f t="shared" si="3"/>
        <v>0</v>
      </c>
    </row>
    <row r="20" spans="1:14" ht="25.15" customHeight="1">
      <c r="A20" s="7" t="s">
        <v>36</v>
      </c>
      <c r="B20" s="33" t="s">
        <v>27</v>
      </c>
      <c r="C20" s="33"/>
      <c r="D20" s="33"/>
      <c r="E20" s="33"/>
      <c r="F20" s="33"/>
      <c r="G20" s="33"/>
      <c r="H20" s="31">
        <v>3108000.42</v>
      </c>
      <c r="I20" s="31"/>
      <c r="J20" s="31"/>
      <c r="K20" s="31"/>
      <c r="L20" s="31"/>
      <c r="M20" s="31"/>
      <c r="N20" s="2">
        <f t="shared" si="3"/>
        <v>3108000.42</v>
      </c>
    </row>
    <row r="21" spans="1:14" ht="23.45" customHeight="1">
      <c r="A21" s="7" t="s">
        <v>37</v>
      </c>
      <c r="B21" s="33" t="s">
        <v>28</v>
      </c>
      <c r="C21" s="33"/>
      <c r="D21" s="33"/>
      <c r="E21" s="33"/>
      <c r="F21" s="33"/>
      <c r="G21" s="33"/>
      <c r="H21" s="31">
        <v>63623.38</v>
      </c>
      <c r="I21" s="31"/>
      <c r="J21" s="31">
        <v>86650</v>
      </c>
      <c r="K21" s="31"/>
      <c r="L21" s="31"/>
      <c r="M21" s="31"/>
      <c r="N21" s="2">
        <f t="shared" si="3"/>
        <v>150273.38</v>
      </c>
    </row>
    <row r="22" spans="1:14" ht="20.45" customHeight="1">
      <c r="A22" s="7" t="s">
        <v>38</v>
      </c>
      <c r="B22" s="33" t="s">
        <v>29</v>
      </c>
      <c r="C22" s="33"/>
      <c r="D22" s="33"/>
      <c r="E22" s="33"/>
      <c r="F22" s="33"/>
      <c r="G22" s="33"/>
      <c r="H22" s="31">
        <v>701279.02</v>
      </c>
      <c r="I22" s="31"/>
      <c r="J22" s="31">
        <v>671733</v>
      </c>
      <c r="K22" s="31"/>
      <c r="L22" s="31">
        <v>56657.08</v>
      </c>
      <c r="M22" s="31"/>
      <c r="N22" s="2">
        <f t="shared" si="3"/>
        <v>1429669.1</v>
      </c>
    </row>
    <row r="23" spans="1:14" ht="24.6" customHeight="1">
      <c r="A23" s="7" t="s">
        <v>39</v>
      </c>
      <c r="B23" s="33" t="s">
        <v>47</v>
      </c>
      <c r="C23" s="33"/>
      <c r="D23" s="33"/>
      <c r="E23" s="33"/>
      <c r="F23" s="33"/>
      <c r="G23" s="33"/>
      <c r="H23" s="31">
        <v>149207</v>
      </c>
      <c r="I23" s="31"/>
      <c r="J23" s="31">
        <v>107636.79</v>
      </c>
      <c r="K23" s="31"/>
      <c r="L23" s="31"/>
      <c r="M23" s="31"/>
      <c r="N23" s="2">
        <f t="shared" si="3"/>
        <v>256843.78999999998</v>
      </c>
    </row>
    <row r="24" spans="1:14" ht="21.6" customHeight="1">
      <c r="A24" s="7" t="s">
        <v>40</v>
      </c>
      <c r="B24" s="33" t="s">
        <v>30</v>
      </c>
      <c r="C24" s="33"/>
      <c r="D24" s="33"/>
      <c r="E24" s="33"/>
      <c r="F24" s="33"/>
      <c r="G24" s="33"/>
      <c r="H24" s="31"/>
      <c r="I24" s="31"/>
      <c r="J24" s="31"/>
      <c r="K24" s="31"/>
      <c r="L24" s="31">
        <v>6936</v>
      </c>
      <c r="M24" s="31"/>
      <c r="N24" s="2">
        <f t="shared" si="3"/>
        <v>6936</v>
      </c>
    </row>
    <row r="25" spans="1:14" ht="23.45" customHeight="1">
      <c r="A25" s="7" t="s">
        <v>41</v>
      </c>
      <c r="B25" s="33" t="s">
        <v>32</v>
      </c>
      <c r="C25" s="33"/>
      <c r="D25" s="33"/>
      <c r="E25" s="33"/>
      <c r="F25" s="33"/>
      <c r="G25" s="33"/>
      <c r="H25" s="31">
        <v>2146790.14</v>
      </c>
      <c r="I25" s="31"/>
      <c r="J25" s="31">
        <v>351680</v>
      </c>
      <c r="K25" s="31"/>
      <c r="L25" s="31"/>
      <c r="M25" s="31"/>
      <c r="N25" s="2">
        <f t="shared" si="3"/>
        <v>2498470.14</v>
      </c>
    </row>
    <row r="26" spans="1:14" ht="21.6" customHeight="1">
      <c r="A26" s="5" t="s">
        <v>42</v>
      </c>
      <c r="B26" s="33" t="s">
        <v>31</v>
      </c>
      <c r="C26" s="33"/>
      <c r="D26" s="33"/>
      <c r="E26" s="33"/>
      <c r="F26" s="33"/>
      <c r="G26" s="33"/>
      <c r="H26" s="31">
        <v>2830009.4</v>
      </c>
      <c r="I26" s="31"/>
      <c r="J26" s="31">
        <v>474525.82</v>
      </c>
      <c r="K26" s="31"/>
      <c r="L26" s="31">
        <v>483994.35</v>
      </c>
      <c r="M26" s="31"/>
      <c r="N26" s="2">
        <f t="shared" si="3"/>
        <v>3788529.57</v>
      </c>
    </row>
    <row r="27" spans="1:14">
      <c r="A27" s="8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8"/>
    </row>
    <row r="28" spans="1:14">
      <c r="A28" s="8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8"/>
    </row>
    <row r="29" spans="1:14">
      <c r="A29" s="8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8"/>
    </row>
    <row r="30" spans="1:14" ht="15.75">
      <c r="A30" s="8"/>
      <c r="B30" s="35" t="s">
        <v>43</v>
      </c>
      <c r="C30" s="35"/>
      <c r="D30" s="35"/>
      <c r="E30" s="35"/>
      <c r="F30" s="35"/>
      <c r="G30" s="35"/>
      <c r="H30" s="35"/>
      <c r="I30" s="35"/>
      <c r="J30" s="35"/>
      <c r="K30" s="35"/>
      <c r="L30" s="35" t="s">
        <v>44</v>
      </c>
      <c r="M30" s="35"/>
      <c r="N30" s="8"/>
    </row>
    <row r="31" spans="1:14" ht="15.75">
      <c r="A31" s="8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8"/>
    </row>
    <row r="32" spans="1:14" ht="15.75">
      <c r="A32" s="8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8"/>
    </row>
    <row r="33" spans="1:14" ht="15.75">
      <c r="A33" s="8"/>
      <c r="B33" s="35" t="s">
        <v>45</v>
      </c>
      <c r="C33" s="35"/>
      <c r="D33" s="35"/>
      <c r="E33" s="35"/>
      <c r="F33" s="35"/>
      <c r="G33" s="35"/>
      <c r="H33" s="35"/>
      <c r="I33" s="35"/>
      <c r="J33" s="35"/>
      <c r="K33" s="35"/>
      <c r="L33" s="35" t="s">
        <v>46</v>
      </c>
      <c r="M33" s="35"/>
      <c r="N33" s="8"/>
    </row>
    <row r="34" spans="1:14">
      <c r="A34" s="8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8"/>
    </row>
    <row r="35" spans="1:14">
      <c r="A35" s="8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8"/>
    </row>
    <row r="36" spans="1:14">
      <c r="A36" s="8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8"/>
    </row>
    <row r="37" spans="1:14">
      <c r="A37" s="8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8"/>
    </row>
    <row r="38" spans="1:14">
      <c r="A38" s="8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8"/>
    </row>
    <row r="39" spans="1:1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</sheetData>
  <mergeCells count="139">
    <mergeCell ref="B38:G38"/>
    <mergeCell ref="H38:I38"/>
    <mergeCell ref="J38:K38"/>
    <mergeCell ref="L38:M38"/>
    <mergeCell ref="A4:N4"/>
    <mergeCell ref="A1:N1"/>
    <mergeCell ref="A2:N2"/>
    <mergeCell ref="A3:N3"/>
    <mergeCell ref="B36:G36"/>
    <mergeCell ref="H36:I36"/>
    <mergeCell ref="J36:K36"/>
    <mergeCell ref="L36:M36"/>
    <mergeCell ref="B37:G37"/>
    <mergeCell ref="H37:I37"/>
    <mergeCell ref="J37:K37"/>
    <mergeCell ref="L37:M37"/>
    <mergeCell ref="B34:G34"/>
    <mergeCell ref="H34:I34"/>
    <mergeCell ref="J34:K34"/>
    <mergeCell ref="L34:M34"/>
    <mergeCell ref="B35:G35"/>
    <mergeCell ref="H35:I35"/>
    <mergeCell ref="J35:K35"/>
    <mergeCell ref="L35:M35"/>
    <mergeCell ref="B32:G32"/>
    <mergeCell ref="H32:I32"/>
    <mergeCell ref="J32:K32"/>
    <mergeCell ref="L32:M32"/>
    <mergeCell ref="B33:G33"/>
    <mergeCell ref="H33:I33"/>
    <mergeCell ref="J33:K33"/>
    <mergeCell ref="L33:M33"/>
    <mergeCell ref="B30:G30"/>
    <mergeCell ref="H30:I30"/>
    <mergeCell ref="J30:K30"/>
    <mergeCell ref="L30:M30"/>
    <mergeCell ref="B31:G31"/>
    <mergeCell ref="H31:I31"/>
    <mergeCell ref="J31:K31"/>
    <mergeCell ref="L31:M31"/>
    <mergeCell ref="B28:G28"/>
    <mergeCell ref="H28:I28"/>
    <mergeCell ref="J28:K28"/>
    <mergeCell ref="L28:M28"/>
    <mergeCell ref="B29:G29"/>
    <mergeCell ref="H29:I29"/>
    <mergeCell ref="J29:K29"/>
    <mergeCell ref="L29:M29"/>
    <mergeCell ref="B26:G26"/>
    <mergeCell ref="H26:I26"/>
    <mergeCell ref="J26:K26"/>
    <mergeCell ref="L26:M26"/>
    <mergeCell ref="B27:G27"/>
    <mergeCell ref="H27:I27"/>
    <mergeCell ref="J27:K27"/>
    <mergeCell ref="L27:M27"/>
    <mergeCell ref="B24:G24"/>
    <mergeCell ref="H24:I24"/>
    <mergeCell ref="J24:K24"/>
    <mergeCell ref="L24:M24"/>
    <mergeCell ref="B25:G25"/>
    <mergeCell ref="H25:I25"/>
    <mergeCell ref="J25:K25"/>
    <mergeCell ref="L25:M25"/>
    <mergeCell ref="B22:G22"/>
    <mergeCell ref="H22:I22"/>
    <mergeCell ref="J22:K22"/>
    <mergeCell ref="L22:M22"/>
    <mergeCell ref="B23:G23"/>
    <mergeCell ref="H23:I23"/>
    <mergeCell ref="J23:K23"/>
    <mergeCell ref="L23:M23"/>
    <mergeCell ref="B20:G20"/>
    <mergeCell ref="H20:I20"/>
    <mergeCell ref="J20:K20"/>
    <mergeCell ref="L20:M20"/>
    <mergeCell ref="B21:G21"/>
    <mergeCell ref="H21:I21"/>
    <mergeCell ref="J21:K21"/>
    <mergeCell ref="L21:M21"/>
    <mergeCell ref="B18:G18"/>
    <mergeCell ref="H18:I18"/>
    <mergeCell ref="J18:K18"/>
    <mergeCell ref="L18:M18"/>
    <mergeCell ref="B19:G19"/>
    <mergeCell ref="H19:I19"/>
    <mergeCell ref="J19:K19"/>
    <mergeCell ref="L19:M19"/>
    <mergeCell ref="B16:G16"/>
    <mergeCell ref="H16:I16"/>
    <mergeCell ref="J16:K16"/>
    <mergeCell ref="L16:M16"/>
    <mergeCell ref="B17:G17"/>
    <mergeCell ref="H17:I17"/>
    <mergeCell ref="J17:K17"/>
    <mergeCell ref="L17:M17"/>
    <mergeCell ref="B14:G14"/>
    <mergeCell ref="H14:I14"/>
    <mergeCell ref="J14:K14"/>
    <mergeCell ref="L14:M14"/>
    <mergeCell ref="B15:G15"/>
    <mergeCell ref="H15:I15"/>
    <mergeCell ref="J15:K15"/>
    <mergeCell ref="L15:M15"/>
    <mergeCell ref="B12:G12"/>
    <mergeCell ref="H12:I12"/>
    <mergeCell ref="J12:K12"/>
    <mergeCell ref="L12:M12"/>
    <mergeCell ref="B13:G13"/>
    <mergeCell ref="H13:I13"/>
    <mergeCell ref="J13:K13"/>
    <mergeCell ref="L13:M13"/>
    <mergeCell ref="B10:G10"/>
    <mergeCell ref="H10:I10"/>
    <mergeCell ref="J10:K10"/>
    <mergeCell ref="L10:M10"/>
    <mergeCell ref="B11:G11"/>
    <mergeCell ref="H11:I11"/>
    <mergeCell ref="J11:K11"/>
    <mergeCell ref="L11:M11"/>
    <mergeCell ref="B8:G8"/>
    <mergeCell ref="H8:I8"/>
    <mergeCell ref="J8:K8"/>
    <mergeCell ref="L8:M8"/>
    <mergeCell ref="B9:G9"/>
    <mergeCell ref="H9:I9"/>
    <mergeCell ref="J9:K9"/>
    <mergeCell ref="L9:M9"/>
    <mergeCell ref="L6:M6"/>
    <mergeCell ref="N5:N6"/>
    <mergeCell ref="B7:G7"/>
    <mergeCell ref="H7:I7"/>
    <mergeCell ref="J7:K7"/>
    <mergeCell ref="L7:M7"/>
    <mergeCell ref="A5:A6"/>
    <mergeCell ref="B5:G6"/>
    <mergeCell ref="H5:M5"/>
    <mergeCell ref="H6:I6"/>
    <mergeCell ref="J6:K6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zoomScale="60" zoomScaleNormal="60" workbookViewId="0">
      <selection sqref="A1:XFD1048576"/>
    </sheetView>
  </sheetViews>
  <sheetFormatPr defaultRowHeight="15"/>
  <cols>
    <col min="14" max="14" width="16.5703125" customWidth="1"/>
  </cols>
  <sheetData>
    <row r="1" spans="1:14" ht="30" customHeight="1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7.6" customHeight="1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8.9" customHeight="1">
      <c r="A3" s="36" t="s">
        <v>53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23.45" customHeight="1">
      <c r="A4" s="36" t="s">
        <v>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33" customHeight="1">
      <c r="A5" s="21" t="s">
        <v>0</v>
      </c>
      <c r="B5" s="22" t="s">
        <v>5</v>
      </c>
      <c r="C5" s="23"/>
      <c r="D5" s="23"/>
      <c r="E5" s="23"/>
      <c r="F5" s="23"/>
      <c r="G5" s="24"/>
      <c r="H5" s="21" t="s">
        <v>6</v>
      </c>
      <c r="I5" s="21"/>
      <c r="J5" s="21"/>
      <c r="K5" s="21"/>
      <c r="L5" s="21"/>
      <c r="M5" s="21"/>
      <c r="N5" s="17" t="s">
        <v>7</v>
      </c>
    </row>
    <row r="6" spans="1:14" ht="69.599999999999994" customHeight="1">
      <c r="A6" s="21"/>
      <c r="B6" s="25"/>
      <c r="C6" s="26"/>
      <c r="D6" s="26"/>
      <c r="E6" s="26"/>
      <c r="F6" s="26"/>
      <c r="G6" s="27"/>
      <c r="H6" s="28" t="s">
        <v>8</v>
      </c>
      <c r="I6" s="29"/>
      <c r="J6" s="28" t="s">
        <v>9</v>
      </c>
      <c r="K6" s="29"/>
      <c r="L6" s="28" t="s">
        <v>10</v>
      </c>
      <c r="M6" s="29"/>
      <c r="N6" s="18"/>
    </row>
    <row r="7" spans="1:14" ht="33" customHeight="1">
      <c r="A7" s="4" t="s">
        <v>11</v>
      </c>
      <c r="B7" s="19" t="s">
        <v>12</v>
      </c>
      <c r="C7" s="19"/>
      <c r="D7" s="19"/>
      <c r="E7" s="19"/>
      <c r="F7" s="19"/>
      <c r="G7" s="19"/>
      <c r="H7" s="20">
        <f t="shared" ref="H7" si="0">SUM(H9)</f>
        <v>50784136.380000003</v>
      </c>
      <c r="I7" s="20"/>
      <c r="J7" s="20">
        <f t="shared" ref="J7" si="1">SUM(J10)</f>
        <v>4704825.8899999997</v>
      </c>
      <c r="K7" s="20"/>
      <c r="L7" s="20">
        <f t="shared" ref="L7" si="2">SUM(L11)</f>
        <v>916633.02</v>
      </c>
      <c r="M7" s="20"/>
      <c r="N7" s="3">
        <f>SUM(H7:M7)</f>
        <v>56405595.290000007</v>
      </c>
    </row>
    <row r="8" spans="1:14">
      <c r="A8" s="1"/>
      <c r="B8" s="30" t="s">
        <v>13</v>
      </c>
      <c r="C8" s="30"/>
      <c r="D8" s="30"/>
      <c r="E8" s="30"/>
      <c r="F8" s="30"/>
      <c r="G8" s="30"/>
      <c r="H8" s="31"/>
      <c r="I8" s="31"/>
      <c r="J8" s="31"/>
      <c r="K8" s="31"/>
      <c r="L8" s="31"/>
      <c r="M8" s="31"/>
      <c r="N8" s="2">
        <f t="shared" ref="N8:N14" si="3">SUM(H8:M8)</f>
        <v>0</v>
      </c>
    </row>
    <row r="9" spans="1:14" ht="23.45" customHeight="1">
      <c r="A9" s="5" t="s">
        <v>14</v>
      </c>
      <c r="B9" s="21" t="s">
        <v>8</v>
      </c>
      <c r="C9" s="21"/>
      <c r="D9" s="21"/>
      <c r="E9" s="21"/>
      <c r="F9" s="21"/>
      <c r="G9" s="21"/>
      <c r="H9" s="32">
        <v>50784136.380000003</v>
      </c>
      <c r="I9" s="32"/>
      <c r="J9" s="32"/>
      <c r="K9" s="32"/>
      <c r="L9" s="32"/>
      <c r="M9" s="32"/>
      <c r="N9" s="6">
        <f t="shared" si="3"/>
        <v>50784136.380000003</v>
      </c>
    </row>
    <row r="10" spans="1:14" ht="20.45" customHeight="1">
      <c r="A10" s="7" t="s">
        <v>15</v>
      </c>
      <c r="B10" s="21" t="s">
        <v>9</v>
      </c>
      <c r="C10" s="21"/>
      <c r="D10" s="21"/>
      <c r="E10" s="21"/>
      <c r="F10" s="21"/>
      <c r="G10" s="21"/>
      <c r="H10" s="32"/>
      <c r="I10" s="32"/>
      <c r="J10" s="32">
        <v>4704825.8899999997</v>
      </c>
      <c r="K10" s="32"/>
      <c r="L10" s="32"/>
      <c r="M10" s="32"/>
      <c r="N10" s="6">
        <f t="shared" si="3"/>
        <v>4704825.8899999997</v>
      </c>
    </row>
    <row r="11" spans="1:14" ht="19.899999999999999" customHeight="1">
      <c r="A11" s="7" t="s">
        <v>16</v>
      </c>
      <c r="B11" s="21" t="s">
        <v>17</v>
      </c>
      <c r="C11" s="21"/>
      <c r="D11" s="21"/>
      <c r="E11" s="21"/>
      <c r="F11" s="21"/>
      <c r="G11" s="21"/>
      <c r="H11" s="32"/>
      <c r="I11" s="32"/>
      <c r="J11" s="32"/>
      <c r="K11" s="32"/>
      <c r="L11" s="32">
        <v>916633.02</v>
      </c>
      <c r="M11" s="32"/>
      <c r="N11" s="6">
        <f t="shared" si="3"/>
        <v>916633.02</v>
      </c>
    </row>
    <row r="12" spans="1:14">
      <c r="A12" s="1"/>
      <c r="B12" s="30"/>
      <c r="C12" s="30"/>
      <c r="D12" s="30"/>
      <c r="E12" s="30"/>
      <c r="F12" s="30"/>
      <c r="G12" s="30"/>
      <c r="H12" s="31"/>
      <c r="I12" s="31"/>
      <c r="J12" s="31"/>
      <c r="K12" s="31"/>
      <c r="L12" s="31"/>
      <c r="M12" s="31"/>
      <c r="N12" s="2"/>
    </row>
    <row r="13" spans="1:14" ht="31.15" customHeight="1">
      <c r="A13" s="4" t="s">
        <v>18</v>
      </c>
      <c r="B13" s="19" t="s">
        <v>19</v>
      </c>
      <c r="C13" s="19"/>
      <c r="D13" s="19"/>
      <c r="E13" s="19"/>
      <c r="F13" s="19"/>
      <c r="G13" s="19"/>
      <c r="H13" s="20">
        <f t="shared" ref="H13:L13" si="4">SUM(H15:I28)</f>
        <v>50784136.380000003</v>
      </c>
      <c r="I13" s="20"/>
      <c r="J13" s="20">
        <f t="shared" si="4"/>
        <v>4704825.8899999997</v>
      </c>
      <c r="K13" s="20"/>
      <c r="L13" s="20">
        <f t="shared" si="4"/>
        <v>916633.02</v>
      </c>
      <c r="M13" s="20"/>
      <c r="N13" s="3">
        <f t="shared" si="3"/>
        <v>56405595.290000007</v>
      </c>
    </row>
    <row r="14" spans="1:14">
      <c r="A14" s="1"/>
      <c r="B14" s="30" t="s">
        <v>13</v>
      </c>
      <c r="C14" s="30"/>
      <c r="D14" s="30"/>
      <c r="E14" s="30"/>
      <c r="F14" s="30"/>
      <c r="G14" s="30"/>
      <c r="H14" s="31"/>
      <c r="I14" s="31"/>
      <c r="J14" s="31"/>
      <c r="K14" s="31"/>
      <c r="L14" s="31"/>
      <c r="M14" s="31"/>
      <c r="N14" s="2">
        <f t="shared" si="3"/>
        <v>0</v>
      </c>
    </row>
    <row r="15" spans="1:14" ht="20.45" customHeight="1">
      <c r="A15" s="7" t="s">
        <v>20</v>
      </c>
      <c r="B15" s="33" t="s">
        <v>21</v>
      </c>
      <c r="C15" s="33"/>
      <c r="D15" s="33"/>
      <c r="E15" s="33"/>
      <c r="F15" s="33"/>
      <c r="G15" s="33"/>
      <c r="H15" s="31">
        <v>31798604.629999999</v>
      </c>
      <c r="I15" s="31"/>
      <c r="J15" s="31">
        <v>1590165.62</v>
      </c>
      <c r="K15" s="31"/>
      <c r="L15" s="31"/>
      <c r="M15" s="31"/>
      <c r="N15" s="2"/>
    </row>
    <row r="16" spans="1:14" ht="21.6" customHeight="1">
      <c r="A16" s="7" t="s">
        <v>22</v>
      </c>
      <c r="B16" s="33" t="s">
        <v>48</v>
      </c>
      <c r="C16" s="33"/>
      <c r="D16" s="33"/>
      <c r="E16" s="33"/>
      <c r="F16" s="33"/>
      <c r="G16" s="33"/>
      <c r="H16" s="31"/>
      <c r="I16" s="31"/>
      <c r="J16" s="31">
        <v>987270</v>
      </c>
      <c r="K16" s="31"/>
      <c r="L16" s="31"/>
      <c r="M16" s="31"/>
      <c r="N16" s="2"/>
    </row>
    <row r="17" spans="1:14" ht="21.6" customHeight="1">
      <c r="A17" s="7" t="s">
        <v>33</v>
      </c>
      <c r="B17" s="33" t="s">
        <v>24</v>
      </c>
      <c r="C17" s="33"/>
      <c r="D17" s="33"/>
      <c r="E17" s="33"/>
      <c r="F17" s="33"/>
      <c r="G17" s="33"/>
      <c r="H17" s="31">
        <v>9352825.5999999996</v>
      </c>
      <c r="I17" s="31"/>
      <c r="J17" s="31">
        <v>502931.82</v>
      </c>
      <c r="K17" s="31"/>
      <c r="L17" s="31"/>
      <c r="M17" s="31"/>
      <c r="N17" s="2"/>
    </row>
    <row r="18" spans="1:14" ht="26.45" customHeight="1">
      <c r="A18" s="7" t="s">
        <v>34</v>
      </c>
      <c r="B18" s="33" t="s">
        <v>25</v>
      </c>
      <c r="C18" s="33"/>
      <c r="D18" s="33"/>
      <c r="E18" s="33"/>
      <c r="F18" s="33"/>
      <c r="G18" s="33"/>
      <c r="H18" s="31">
        <v>224222.84</v>
      </c>
      <c r="I18" s="31"/>
      <c r="J18" s="31"/>
      <c r="K18" s="31"/>
      <c r="L18" s="31">
        <v>2544</v>
      </c>
      <c r="M18" s="31"/>
      <c r="N18" s="2"/>
    </row>
    <row r="19" spans="1:14" ht="21.6" customHeight="1">
      <c r="A19" s="7" t="s">
        <v>35</v>
      </c>
      <c r="B19" s="33" t="s">
        <v>26</v>
      </c>
      <c r="C19" s="33"/>
      <c r="D19" s="33"/>
      <c r="E19" s="33"/>
      <c r="F19" s="33"/>
      <c r="G19" s="33"/>
      <c r="H19" s="31"/>
      <c r="I19" s="31"/>
      <c r="J19" s="31"/>
      <c r="K19" s="31"/>
      <c r="L19" s="31"/>
      <c r="M19" s="31"/>
      <c r="N19" s="2"/>
    </row>
    <row r="20" spans="1:14" ht="25.15" customHeight="1">
      <c r="A20" s="7" t="s">
        <v>36</v>
      </c>
      <c r="B20" s="33" t="s">
        <v>27</v>
      </c>
      <c r="C20" s="33"/>
      <c r="D20" s="33"/>
      <c r="E20" s="33"/>
      <c r="F20" s="33"/>
      <c r="G20" s="33"/>
      <c r="H20" s="31">
        <v>3111403.18</v>
      </c>
      <c r="I20" s="31"/>
      <c r="J20" s="31"/>
      <c r="K20" s="31"/>
      <c r="L20" s="31"/>
      <c r="M20" s="31"/>
      <c r="N20" s="2"/>
    </row>
    <row r="21" spans="1:14" ht="23.45" customHeight="1">
      <c r="A21" s="7" t="s">
        <v>37</v>
      </c>
      <c r="B21" s="33" t="s">
        <v>28</v>
      </c>
      <c r="C21" s="33"/>
      <c r="D21" s="33"/>
      <c r="E21" s="33"/>
      <c r="F21" s="33"/>
      <c r="G21" s="33"/>
      <c r="H21" s="31">
        <v>183482.28</v>
      </c>
      <c r="I21" s="31"/>
      <c r="J21" s="31">
        <v>107087</v>
      </c>
      <c r="K21" s="31"/>
      <c r="L21" s="31">
        <v>24641.05</v>
      </c>
      <c r="M21" s="31"/>
      <c r="N21" s="2"/>
    </row>
    <row r="22" spans="1:14" ht="20.45" customHeight="1">
      <c r="A22" s="7" t="s">
        <v>38</v>
      </c>
      <c r="B22" s="33" t="s">
        <v>29</v>
      </c>
      <c r="C22" s="33"/>
      <c r="D22" s="33"/>
      <c r="E22" s="33"/>
      <c r="F22" s="33"/>
      <c r="G22" s="33"/>
      <c r="H22" s="31">
        <v>599304.24</v>
      </c>
      <c r="I22" s="31"/>
      <c r="J22" s="31">
        <v>735057</v>
      </c>
      <c r="K22" s="31"/>
      <c r="L22" s="31">
        <v>47542.47</v>
      </c>
      <c r="M22" s="31"/>
      <c r="N22" s="2"/>
    </row>
    <row r="23" spans="1:14" ht="20.45" customHeight="1">
      <c r="A23" s="7" t="s">
        <v>39</v>
      </c>
      <c r="B23" s="33" t="s">
        <v>52</v>
      </c>
      <c r="C23" s="33"/>
      <c r="D23" s="33"/>
      <c r="E23" s="33"/>
      <c r="F23" s="33"/>
      <c r="G23" s="33"/>
      <c r="H23" s="31">
        <v>2286</v>
      </c>
      <c r="I23" s="31"/>
      <c r="J23" s="31"/>
      <c r="K23" s="31"/>
      <c r="L23" s="31">
        <v>6636</v>
      </c>
      <c r="M23" s="31"/>
      <c r="N23" s="2"/>
    </row>
    <row r="24" spans="1:14" ht="24.6" customHeight="1">
      <c r="A24" s="7" t="s">
        <v>40</v>
      </c>
      <c r="B24" s="33" t="s">
        <v>47</v>
      </c>
      <c r="C24" s="33"/>
      <c r="D24" s="33"/>
      <c r="E24" s="33"/>
      <c r="F24" s="33"/>
      <c r="G24" s="33"/>
      <c r="H24" s="31">
        <v>494592</v>
      </c>
      <c r="I24" s="31"/>
      <c r="J24" s="31"/>
      <c r="K24" s="31"/>
      <c r="L24" s="31"/>
      <c r="M24" s="31"/>
      <c r="N24" s="2"/>
    </row>
    <row r="25" spans="1:14" ht="24.6" customHeight="1">
      <c r="A25" s="7" t="s">
        <v>41</v>
      </c>
      <c r="B25" s="33" t="s">
        <v>49</v>
      </c>
      <c r="C25" s="33"/>
      <c r="D25" s="33"/>
      <c r="E25" s="33"/>
      <c r="F25" s="33"/>
      <c r="G25" s="33"/>
      <c r="H25" s="31">
        <v>122752.39</v>
      </c>
      <c r="I25" s="31"/>
      <c r="J25" s="31">
        <v>2735.73</v>
      </c>
      <c r="K25" s="31"/>
      <c r="L25" s="31"/>
      <c r="M25" s="31"/>
      <c r="N25" s="2"/>
    </row>
    <row r="26" spans="1:14" ht="21.6" customHeight="1">
      <c r="A26" s="7" t="s">
        <v>42</v>
      </c>
      <c r="B26" s="33" t="s">
        <v>30</v>
      </c>
      <c r="C26" s="33"/>
      <c r="D26" s="33"/>
      <c r="E26" s="33"/>
      <c r="F26" s="33"/>
      <c r="G26" s="33"/>
      <c r="H26" s="31">
        <v>16451</v>
      </c>
      <c r="I26" s="31"/>
      <c r="J26" s="31"/>
      <c r="K26" s="31"/>
      <c r="L26" s="31"/>
      <c r="M26" s="31"/>
      <c r="N26" s="2"/>
    </row>
    <row r="27" spans="1:14" ht="23.45" customHeight="1">
      <c r="A27" s="7" t="s">
        <v>50</v>
      </c>
      <c r="B27" s="33" t="s">
        <v>32</v>
      </c>
      <c r="C27" s="33"/>
      <c r="D27" s="33"/>
      <c r="E27" s="33"/>
      <c r="F27" s="33"/>
      <c r="G27" s="33"/>
      <c r="H27" s="31">
        <v>1106217.71</v>
      </c>
      <c r="I27" s="31"/>
      <c r="J27" s="31">
        <v>369210</v>
      </c>
      <c r="K27" s="31"/>
      <c r="L27" s="31"/>
      <c r="M27" s="31"/>
      <c r="N27" s="2"/>
    </row>
    <row r="28" spans="1:14" ht="21.6" customHeight="1">
      <c r="A28" s="7" t="s">
        <v>51</v>
      </c>
      <c r="B28" s="33" t="s">
        <v>31</v>
      </c>
      <c r="C28" s="33"/>
      <c r="D28" s="33"/>
      <c r="E28" s="33"/>
      <c r="F28" s="33"/>
      <c r="G28" s="33"/>
      <c r="H28" s="31">
        <v>3771994.51</v>
      </c>
      <c r="I28" s="31"/>
      <c r="J28" s="31">
        <v>410368.72</v>
      </c>
      <c r="K28" s="31"/>
      <c r="L28" s="31">
        <v>835269.5</v>
      </c>
      <c r="M28" s="31"/>
      <c r="N28" s="2"/>
    </row>
    <row r="29" spans="1:14">
      <c r="A29" s="8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8"/>
    </row>
    <row r="30" spans="1:14">
      <c r="A30" s="8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8"/>
    </row>
    <row r="31" spans="1:14">
      <c r="A31" s="8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8"/>
    </row>
    <row r="32" spans="1:14" ht="15.75">
      <c r="A32" s="8"/>
      <c r="B32" s="35" t="s">
        <v>43</v>
      </c>
      <c r="C32" s="35"/>
      <c r="D32" s="35"/>
      <c r="E32" s="35"/>
      <c r="F32" s="35"/>
      <c r="G32" s="35"/>
      <c r="H32" s="35"/>
      <c r="I32" s="35"/>
      <c r="J32" s="35"/>
      <c r="K32" s="35"/>
      <c r="L32" s="35" t="s">
        <v>44</v>
      </c>
      <c r="M32" s="35"/>
      <c r="N32" s="8"/>
    </row>
    <row r="33" spans="1:14" ht="15.75">
      <c r="A33" s="8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8"/>
    </row>
    <row r="34" spans="1:14" ht="15.75">
      <c r="A34" s="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8"/>
    </row>
    <row r="35" spans="1:14" ht="15.75">
      <c r="A35" s="8"/>
      <c r="B35" s="35" t="s">
        <v>45</v>
      </c>
      <c r="C35" s="35"/>
      <c r="D35" s="35"/>
      <c r="E35" s="35"/>
      <c r="F35" s="35"/>
      <c r="G35" s="35"/>
      <c r="H35" s="35"/>
      <c r="I35" s="35"/>
      <c r="J35" s="35"/>
      <c r="K35" s="35"/>
      <c r="L35" s="35" t="s">
        <v>46</v>
      </c>
      <c r="M35" s="35"/>
      <c r="N35" s="8"/>
    </row>
    <row r="36" spans="1:14">
      <c r="A36" s="8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8"/>
    </row>
    <row r="37" spans="1:14">
      <c r="A37" s="8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8"/>
    </row>
    <row r="38" spans="1:14">
      <c r="A38" s="8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8"/>
    </row>
    <row r="39" spans="1:14">
      <c r="A39" s="8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8"/>
    </row>
    <row r="40" spans="1:14">
      <c r="A40" s="8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8"/>
    </row>
    <row r="41" spans="1:1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</sheetData>
  <mergeCells count="147">
    <mergeCell ref="B23:G23"/>
    <mergeCell ref="H23:I23"/>
    <mergeCell ref="J23:K23"/>
    <mergeCell ref="L23:M23"/>
    <mergeCell ref="B39:G39"/>
    <mergeCell ref="H39:I39"/>
    <mergeCell ref="J39:K39"/>
    <mergeCell ref="L39:M39"/>
    <mergeCell ref="B35:G35"/>
    <mergeCell ref="H35:I35"/>
    <mergeCell ref="J35:K35"/>
    <mergeCell ref="L35:M35"/>
    <mergeCell ref="B36:G36"/>
    <mergeCell ref="H36:I36"/>
    <mergeCell ref="J36:K36"/>
    <mergeCell ref="L36:M36"/>
    <mergeCell ref="B33:G33"/>
    <mergeCell ref="H33:I33"/>
    <mergeCell ref="J33:K33"/>
    <mergeCell ref="L33:M33"/>
    <mergeCell ref="B34:G34"/>
    <mergeCell ref="H34:I34"/>
    <mergeCell ref="J34:K34"/>
    <mergeCell ref="L34:M34"/>
    <mergeCell ref="B40:G40"/>
    <mergeCell ref="H40:I40"/>
    <mergeCell ref="J40:K40"/>
    <mergeCell ref="L40:M40"/>
    <mergeCell ref="B37:G37"/>
    <mergeCell ref="H37:I37"/>
    <mergeCell ref="J37:K37"/>
    <mergeCell ref="L37:M37"/>
    <mergeCell ref="B38:G38"/>
    <mergeCell ref="H38:I38"/>
    <mergeCell ref="J38:K38"/>
    <mergeCell ref="L38:M38"/>
    <mergeCell ref="B31:G31"/>
    <mergeCell ref="H31:I31"/>
    <mergeCell ref="J31:K31"/>
    <mergeCell ref="L31:M31"/>
    <mergeCell ref="B32:G32"/>
    <mergeCell ref="H32:I32"/>
    <mergeCell ref="J32:K32"/>
    <mergeCell ref="L32:M32"/>
    <mergeCell ref="B29:G29"/>
    <mergeCell ref="H29:I29"/>
    <mergeCell ref="J29:K29"/>
    <mergeCell ref="L29:M29"/>
    <mergeCell ref="B30:G30"/>
    <mergeCell ref="H30:I30"/>
    <mergeCell ref="J30:K30"/>
    <mergeCell ref="L30:M30"/>
    <mergeCell ref="B27:G27"/>
    <mergeCell ref="H27:I27"/>
    <mergeCell ref="J27:K27"/>
    <mergeCell ref="L27:M27"/>
    <mergeCell ref="B28:G28"/>
    <mergeCell ref="H28:I28"/>
    <mergeCell ref="J28:K28"/>
    <mergeCell ref="L28:M28"/>
    <mergeCell ref="B24:G24"/>
    <mergeCell ref="H24:I24"/>
    <mergeCell ref="J24:K24"/>
    <mergeCell ref="L24:M24"/>
    <mergeCell ref="B26:G26"/>
    <mergeCell ref="H26:I26"/>
    <mergeCell ref="J26:K26"/>
    <mergeCell ref="L26:M26"/>
    <mergeCell ref="B25:G25"/>
    <mergeCell ref="H25:I25"/>
    <mergeCell ref="J25:K25"/>
    <mergeCell ref="L25:M25"/>
    <mergeCell ref="B21:G21"/>
    <mergeCell ref="H21:I21"/>
    <mergeCell ref="J21:K21"/>
    <mergeCell ref="L21:M21"/>
    <mergeCell ref="B22:G22"/>
    <mergeCell ref="H22:I22"/>
    <mergeCell ref="J22:K22"/>
    <mergeCell ref="L22:M22"/>
    <mergeCell ref="B19:G19"/>
    <mergeCell ref="H19:I19"/>
    <mergeCell ref="J19:K19"/>
    <mergeCell ref="L19:M19"/>
    <mergeCell ref="B20:G20"/>
    <mergeCell ref="H20:I20"/>
    <mergeCell ref="J20:K20"/>
    <mergeCell ref="L20:M20"/>
    <mergeCell ref="B17:G17"/>
    <mergeCell ref="H17:I17"/>
    <mergeCell ref="J17:K17"/>
    <mergeCell ref="L17:M17"/>
    <mergeCell ref="B18:G18"/>
    <mergeCell ref="H18:I18"/>
    <mergeCell ref="J18:K18"/>
    <mergeCell ref="L18:M18"/>
    <mergeCell ref="B15:G15"/>
    <mergeCell ref="H15:I15"/>
    <mergeCell ref="J15:K15"/>
    <mergeCell ref="L15:M15"/>
    <mergeCell ref="B16:G16"/>
    <mergeCell ref="H16:I16"/>
    <mergeCell ref="J16:K16"/>
    <mergeCell ref="L16:M16"/>
    <mergeCell ref="B13:G13"/>
    <mergeCell ref="H13:I13"/>
    <mergeCell ref="J13:K13"/>
    <mergeCell ref="L13:M13"/>
    <mergeCell ref="B14:G14"/>
    <mergeCell ref="H14:I14"/>
    <mergeCell ref="J14:K14"/>
    <mergeCell ref="L14:M14"/>
    <mergeCell ref="B11:G11"/>
    <mergeCell ref="H11:I11"/>
    <mergeCell ref="J11:K11"/>
    <mergeCell ref="L11:M11"/>
    <mergeCell ref="B12:G12"/>
    <mergeCell ref="H12:I12"/>
    <mergeCell ref="J12:K12"/>
    <mergeCell ref="L12:M12"/>
    <mergeCell ref="B9:G9"/>
    <mergeCell ref="H9:I9"/>
    <mergeCell ref="J9:K9"/>
    <mergeCell ref="L9:M9"/>
    <mergeCell ref="B10:G10"/>
    <mergeCell ref="H10:I10"/>
    <mergeCell ref="J10:K10"/>
    <mergeCell ref="L10:M10"/>
    <mergeCell ref="L6:M6"/>
    <mergeCell ref="B7:G7"/>
    <mergeCell ref="H7:I7"/>
    <mergeCell ref="J7:K7"/>
    <mergeCell ref="L7:M7"/>
    <mergeCell ref="B8:G8"/>
    <mergeCell ref="H8:I8"/>
    <mergeCell ref="J8:K8"/>
    <mergeCell ref="L8:M8"/>
    <mergeCell ref="A1:N1"/>
    <mergeCell ref="A2:N2"/>
    <mergeCell ref="A3:N3"/>
    <mergeCell ref="A4:N4"/>
    <mergeCell ref="A5:A6"/>
    <mergeCell ref="B5:G6"/>
    <mergeCell ref="H5:M5"/>
    <mergeCell ref="N5:N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zoomScale="60" zoomScaleNormal="60" workbookViewId="0">
      <selection sqref="A1:XFD1048576"/>
    </sheetView>
  </sheetViews>
  <sheetFormatPr defaultRowHeight="15.75"/>
  <cols>
    <col min="1" max="12" width="9.140625" style="12"/>
    <col min="13" max="13" width="13.28515625" style="12" customWidth="1"/>
    <col min="14" max="14" width="16.5703125" style="12" customWidth="1"/>
    <col min="15" max="16384" width="9.140625" style="12"/>
  </cols>
  <sheetData>
    <row r="1" spans="1:14" ht="30" customHeight="1">
      <c r="A1" s="37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7.6" customHeight="1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28.9" customHeight="1">
      <c r="A3" s="37" t="s">
        <v>58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23.45" customHeight="1">
      <c r="A4" s="37" t="s">
        <v>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33" customHeight="1">
      <c r="A5" s="38" t="s">
        <v>0</v>
      </c>
      <c r="B5" s="39" t="s">
        <v>54</v>
      </c>
      <c r="C5" s="40"/>
      <c r="D5" s="40"/>
      <c r="E5" s="40"/>
      <c r="F5" s="40"/>
      <c r="G5" s="41"/>
      <c r="H5" s="38" t="s">
        <v>6</v>
      </c>
      <c r="I5" s="38"/>
      <c r="J5" s="38"/>
      <c r="K5" s="38"/>
      <c r="L5" s="38"/>
      <c r="M5" s="38"/>
      <c r="N5" s="45" t="s">
        <v>7</v>
      </c>
    </row>
    <row r="6" spans="1:14" ht="69.599999999999994" customHeight="1">
      <c r="A6" s="38"/>
      <c r="B6" s="42"/>
      <c r="C6" s="43"/>
      <c r="D6" s="43"/>
      <c r="E6" s="43"/>
      <c r="F6" s="43"/>
      <c r="G6" s="44"/>
      <c r="H6" s="47" t="s">
        <v>8</v>
      </c>
      <c r="I6" s="48"/>
      <c r="J6" s="47" t="s">
        <v>9</v>
      </c>
      <c r="K6" s="48"/>
      <c r="L6" s="47" t="s">
        <v>10</v>
      </c>
      <c r="M6" s="48"/>
      <c r="N6" s="46"/>
    </row>
    <row r="7" spans="1:14" ht="33" customHeight="1">
      <c r="A7" s="13" t="s">
        <v>11</v>
      </c>
      <c r="B7" s="51" t="s">
        <v>12</v>
      </c>
      <c r="C7" s="51"/>
      <c r="D7" s="51"/>
      <c r="E7" s="51"/>
      <c r="F7" s="51"/>
      <c r="G7" s="51"/>
      <c r="H7" s="52">
        <f t="shared" ref="H7" si="0">SUM(H9)</f>
        <v>63278396.890000001</v>
      </c>
      <c r="I7" s="52"/>
      <c r="J7" s="52">
        <f t="shared" ref="J7" si="1">SUM(J10)</f>
        <v>3495755.64</v>
      </c>
      <c r="K7" s="52"/>
      <c r="L7" s="52">
        <f t="shared" ref="L7" si="2">SUM(L11)</f>
        <v>1502305.97</v>
      </c>
      <c r="M7" s="52"/>
      <c r="N7" s="14">
        <f>SUM(H7:M7)</f>
        <v>68276458.5</v>
      </c>
    </row>
    <row r="8" spans="1:14">
      <c r="A8" s="10"/>
      <c r="B8" s="53" t="s">
        <v>13</v>
      </c>
      <c r="C8" s="54"/>
      <c r="D8" s="54"/>
      <c r="E8" s="54"/>
      <c r="F8" s="54"/>
      <c r="G8" s="55"/>
      <c r="H8" s="50"/>
      <c r="I8" s="50"/>
      <c r="J8" s="50"/>
      <c r="K8" s="50"/>
      <c r="L8" s="50"/>
      <c r="M8" s="50"/>
      <c r="N8" s="11">
        <f t="shared" ref="N8:N13" si="3">SUM(H8:M8)</f>
        <v>0</v>
      </c>
    </row>
    <row r="9" spans="1:14" ht="23.45" customHeight="1">
      <c r="A9" s="9" t="s">
        <v>14</v>
      </c>
      <c r="B9" s="49" t="s">
        <v>8</v>
      </c>
      <c r="C9" s="49"/>
      <c r="D9" s="49"/>
      <c r="E9" s="49"/>
      <c r="F9" s="49"/>
      <c r="G9" s="49"/>
      <c r="H9" s="50">
        <v>63278396.890000001</v>
      </c>
      <c r="I9" s="50"/>
      <c r="J9" s="50"/>
      <c r="K9" s="50"/>
      <c r="L9" s="50"/>
      <c r="M9" s="50"/>
      <c r="N9" s="11">
        <f t="shared" si="3"/>
        <v>63278396.890000001</v>
      </c>
    </row>
    <row r="10" spans="1:14" ht="20.45" customHeight="1">
      <c r="A10" s="10" t="s">
        <v>15</v>
      </c>
      <c r="B10" s="49" t="s">
        <v>9</v>
      </c>
      <c r="C10" s="49"/>
      <c r="D10" s="49"/>
      <c r="E10" s="49"/>
      <c r="F10" s="49"/>
      <c r="G10" s="49"/>
      <c r="H10" s="50"/>
      <c r="I10" s="50"/>
      <c r="J10" s="50">
        <v>3495755.64</v>
      </c>
      <c r="K10" s="50"/>
      <c r="L10" s="50"/>
      <c r="M10" s="50"/>
      <c r="N10" s="11">
        <f t="shared" si="3"/>
        <v>3495755.64</v>
      </c>
    </row>
    <row r="11" spans="1:14" ht="19.899999999999999" customHeight="1">
      <c r="A11" s="10" t="s">
        <v>16</v>
      </c>
      <c r="B11" s="49" t="s">
        <v>17</v>
      </c>
      <c r="C11" s="49"/>
      <c r="D11" s="49"/>
      <c r="E11" s="49"/>
      <c r="F11" s="49"/>
      <c r="G11" s="49"/>
      <c r="H11" s="50"/>
      <c r="I11" s="50"/>
      <c r="J11" s="50"/>
      <c r="K11" s="50"/>
      <c r="L11" s="50">
        <v>1502305.97</v>
      </c>
      <c r="M11" s="50"/>
      <c r="N11" s="11">
        <f t="shared" si="3"/>
        <v>1502305.97</v>
      </c>
    </row>
    <row r="12" spans="1:14">
      <c r="A12" s="10"/>
      <c r="B12" s="59"/>
      <c r="C12" s="59"/>
      <c r="D12" s="59"/>
      <c r="E12" s="59"/>
      <c r="F12" s="59"/>
      <c r="G12" s="59"/>
      <c r="H12" s="50"/>
      <c r="I12" s="50"/>
      <c r="J12" s="50"/>
      <c r="K12" s="50"/>
      <c r="L12" s="50"/>
      <c r="M12" s="50"/>
      <c r="N12" s="11"/>
    </row>
    <row r="13" spans="1:14" ht="31.15" customHeight="1">
      <c r="A13" s="13" t="s">
        <v>18</v>
      </c>
      <c r="B13" s="51" t="s">
        <v>19</v>
      </c>
      <c r="C13" s="51"/>
      <c r="D13" s="51"/>
      <c r="E13" s="51"/>
      <c r="F13" s="51"/>
      <c r="G13" s="51"/>
      <c r="H13" s="52">
        <f t="shared" ref="H13:L13" si="4">SUM(H15:I29)</f>
        <v>63278396.889999993</v>
      </c>
      <c r="I13" s="52"/>
      <c r="J13" s="52">
        <f t="shared" si="4"/>
        <v>3495755.64</v>
      </c>
      <c r="K13" s="52"/>
      <c r="L13" s="52">
        <f t="shared" si="4"/>
        <v>1502305.9699999997</v>
      </c>
      <c r="M13" s="52"/>
      <c r="N13" s="14">
        <f t="shared" si="3"/>
        <v>68276458.5</v>
      </c>
    </row>
    <row r="14" spans="1:14">
      <c r="A14" s="10"/>
      <c r="B14" s="56" t="s">
        <v>13</v>
      </c>
      <c r="C14" s="57"/>
      <c r="D14" s="57"/>
      <c r="E14" s="57"/>
      <c r="F14" s="57"/>
      <c r="G14" s="58"/>
      <c r="H14" s="50"/>
      <c r="I14" s="50"/>
      <c r="J14" s="50"/>
      <c r="K14" s="50"/>
      <c r="L14" s="50"/>
      <c r="M14" s="50"/>
      <c r="N14" s="11"/>
    </row>
    <row r="15" spans="1:14" ht="20.45" customHeight="1">
      <c r="A15" s="10" t="s">
        <v>20</v>
      </c>
      <c r="B15" s="49" t="s">
        <v>21</v>
      </c>
      <c r="C15" s="49"/>
      <c r="D15" s="49"/>
      <c r="E15" s="49"/>
      <c r="F15" s="49"/>
      <c r="G15" s="49"/>
      <c r="H15" s="50">
        <v>39944631.479999997</v>
      </c>
      <c r="I15" s="50"/>
      <c r="J15" s="50">
        <v>1335814.98</v>
      </c>
      <c r="K15" s="50"/>
      <c r="L15" s="50"/>
      <c r="M15" s="50"/>
      <c r="N15" s="11">
        <f>SUM(H15:M15)</f>
        <v>41280446.459999993</v>
      </c>
    </row>
    <row r="16" spans="1:14" ht="20.45" customHeight="1">
      <c r="A16" s="10" t="s">
        <v>22</v>
      </c>
      <c r="B16" s="49" t="s">
        <v>55</v>
      </c>
      <c r="C16" s="49"/>
      <c r="D16" s="49"/>
      <c r="E16" s="49"/>
      <c r="F16" s="49"/>
      <c r="G16" s="49"/>
      <c r="H16" s="50"/>
      <c r="I16" s="50"/>
      <c r="J16" s="50"/>
      <c r="K16" s="50"/>
      <c r="L16" s="50"/>
      <c r="M16" s="50"/>
      <c r="N16" s="11">
        <f t="shared" ref="N16:N29" si="5">SUM(H16:M16)</f>
        <v>0</v>
      </c>
    </row>
    <row r="17" spans="1:14" ht="21.6" customHeight="1">
      <c r="A17" s="10" t="s">
        <v>33</v>
      </c>
      <c r="B17" s="49" t="s">
        <v>48</v>
      </c>
      <c r="C17" s="49"/>
      <c r="D17" s="49"/>
      <c r="E17" s="49"/>
      <c r="F17" s="49"/>
      <c r="G17" s="49"/>
      <c r="H17" s="50"/>
      <c r="I17" s="50"/>
      <c r="J17" s="50">
        <v>865560.8</v>
      </c>
      <c r="K17" s="50"/>
      <c r="L17" s="50"/>
      <c r="M17" s="50"/>
      <c r="N17" s="11">
        <f t="shared" si="5"/>
        <v>865560.8</v>
      </c>
    </row>
    <row r="18" spans="1:14" ht="21.6" customHeight="1">
      <c r="A18" s="10" t="s">
        <v>34</v>
      </c>
      <c r="B18" s="49" t="s">
        <v>24</v>
      </c>
      <c r="C18" s="49"/>
      <c r="D18" s="49"/>
      <c r="E18" s="49"/>
      <c r="F18" s="49"/>
      <c r="G18" s="49"/>
      <c r="H18" s="50">
        <v>11835356.439999999</v>
      </c>
      <c r="I18" s="50"/>
      <c r="J18" s="50">
        <v>445568.92</v>
      </c>
      <c r="K18" s="50"/>
      <c r="L18" s="50"/>
      <c r="M18" s="50"/>
      <c r="N18" s="11">
        <f t="shared" si="5"/>
        <v>12280925.359999999</v>
      </c>
    </row>
    <row r="19" spans="1:14" ht="26.45" customHeight="1">
      <c r="A19" s="10" t="s">
        <v>35</v>
      </c>
      <c r="B19" s="49" t="s">
        <v>25</v>
      </c>
      <c r="C19" s="49"/>
      <c r="D19" s="49"/>
      <c r="E19" s="49"/>
      <c r="F19" s="49"/>
      <c r="G19" s="49"/>
      <c r="H19" s="50">
        <v>26469.98</v>
      </c>
      <c r="I19" s="50"/>
      <c r="J19" s="50"/>
      <c r="K19" s="50"/>
      <c r="L19" s="50"/>
      <c r="M19" s="50"/>
      <c r="N19" s="11">
        <f t="shared" si="5"/>
        <v>26469.98</v>
      </c>
    </row>
    <row r="20" spans="1:14" ht="21.6" customHeight="1">
      <c r="A20" s="10" t="s">
        <v>36</v>
      </c>
      <c r="B20" s="49" t="s">
        <v>26</v>
      </c>
      <c r="C20" s="49"/>
      <c r="D20" s="49"/>
      <c r="E20" s="49"/>
      <c r="F20" s="49"/>
      <c r="G20" s="49"/>
      <c r="H20" s="50"/>
      <c r="I20" s="50"/>
      <c r="J20" s="50"/>
      <c r="K20" s="50"/>
      <c r="L20" s="50"/>
      <c r="M20" s="50"/>
      <c r="N20" s="11">
        <f t="shared" si="5"/>
        <v>0</v>
      </c>
    </row>
    <row r="21" spans="1:14" ht="25.15" customHeight="1">
      <c r="A21" s="10" t="s">
        <v>37</v>
      </c>
      <c r="B21" s="49" t="s">
        <v>27</v>
      </c>
      <c r="C21" s="49"/>
      <c r="D21" s="49"/>
      <c r="E21" s="49"/>
      <c r="F21" s="49"/>
      <c r="G21" s="49"/>
      <c r="H21" s="50">
        <v>2958888.57</v>
      </c>
      <c r="I21" s="50"/>
      <c r="J21" s="50"/>
      <c r="K21" s="50"/>
      <c r="L21" s="50"/>
      <c r="M21" s="50"/>
      <c r="N21" s="11">
        <f t="shared" si="5"/>
        <v>2958888.57</v>
      </c>
    </row>
    <row r="22" spans="1:14" ht="23.45" customHeight="1">
      <c r="A22" s="10" t="s">
        <v>38</v>
      </c>
      <c r="B22" s="49" t="s">
        <v>28</v>
      </c>
      <c r="C22" s="49"/>
      <c r="D22" s="49"/>
      <c r="E22" s="49"/>
      <c r="F22" s="49"/>
      <c r="G22" s="49"/>
      <c r="H22" s="50">
        <v>0</v>
      </c>
      <c r="I22" s="50"/>
      <c r="J22" s="50">
        <v>193255.36</v>
      </c>
      <c r="K22" s="50"/>
      <c r="L22" s="50">
        <v>32954.46</v>
      </c>
      <c r="M22" s="50"/>
      <c r="N22" s="11">
        <f t="shared" si="5"/>
        <v>226209.81999999998</v>
      </c>
    </row>
    <row r="23" spans="1:14" ht="20.45" customHeight="1">
      <c r="A23" s="10" t="s">
        <v>39</v>
      </c>
      <c r="B23" s="49" t="s">
        <v>29</v>
      </c>
      <c r="C23" s="49"/>
      <c r="D23" s="49"/>
      <c r="E23" s="49"/>
      <c r="F23" s="49"/>
      <c r="G23" s="49"/>
      <c r="H23" s="50">
        <v>630167.11</v>
      </c>
      <c r="I23" s="50"/>
      <c r="J23" s="50">
        <v>491269.94</v>
      </c>
      <c r="K23" s="50"/>
      <c r="L23" s="50">
        <f>234718.13+22575.74</f>
        <v>257293.87</v>
      </c>
      <c r="M23" s="50"/>
      <c r="N23" s="11">
        <f>SUM(H23:M23)</f>
        <v>1378730.92</v>
      </c>
    </row>
    <row r="24" spans="1:14" ht="20.45" customHeight="1">
      <c r="A24" s="10" t="s">
        <v>40</v>
      </c>
      <c r="B24" s="49" t="s">
        <v>52</v>
      </c>
      <c r="C24" s="49"/>
      <c r="D24" s="49"/>
      <c r="E24" s="49"/>
      <c r="F24" s="49"/>
      <c r="G24" s="49"/>
      <c r="H24" s="50">
        <v>1752</v>
      </c>
      <c r="I24" s="50"/>
      <c r="J24" s="50"/>
      <c r="K24" s="50"/>
      <c r="L24" s="50">
        <f>12795.94+4128.39</f>
        <v>16924.330000000002</v>
      </c>
      <c r="M24" s="50"/>
      <c r="N24" s="11">
        <f t="shared" si="5"/>
        <v>18676.330000000002</v>
      </c>
    </row>
    <row r="25" spans="1:14" ht="24.6" customHeight="1">
      <c r="A25" s="10" t="s">
        <v>41</v>
      </c>
      <c r="B25" s="49" t="s">
        <v>47</v>
      </c>
      <c r="C25" s="49"/>
      <c r="D25" s="49"/>
      <c r="E25" s="49"/>
      <c r="F25" s="49"/>
      <c r="G25" s="49"/>
      <c r="H25" s="50">
        <v>12935</v>
      </c>
      <c r="I25" s="50"/>
      <c r="J25" s="50"/>
      <c r="K25" s="50"/>
      <c r="L25" s="50"/>
      <c r="M25" s="50"/>
      <c r="N25" s="11">
        <f t="shared" si="5"/>
        <v>12935</v>
      </c>
    </row>
    <row r="26" spans="1:14" ht="24.6" customHeight="1">
      <c r="A26" s="10" t="s">
        <v>42</v>
      </c>
      <c r="B26" s="49" t="s">
        <v>49</v>
      </c>
      <c r="C26" s="49"/>
      <c r="D26" s="49"/>
      <c r="E26" s="49"/>
      <c r="F26" s="49"/>
      <c r="G26" s="49"/>
      <c r="H26" s="50">
        <v>119066.93</v>
      </c>
      <c r="I26" s="50"/>
      <c r="J26" s="50"/>
      <c r="K26" s="50"/>
      <c r="L26" s="50"/>
      <c r="M26" s="50"/>
      <c r="N26" s="11">
        <f t="shared" si="5"/>
        <v>119066.93</v>
      </c>
    </row>
    <row r="27" spans="1:14" ht="21.6" customHeight="1">
      <c r="A27" s="10" t="s">
        <v>50</v>
      </c>
      <c r="B27" s="49" t="s">
        <v>30</v>
      </c>
      <c r="C27" s="49"/>
      <c r="D27" s="49"/>
      <c r="E27" s="49"/>
      <c r="F27" s="49"/>
      <c r="G27" s="49"/>
      <c r="H27" s="50"/>
      <c r="I27" s="50"/>
      <c r="J27" s="50">
        <v>11300</v>
      </c>
      <c r="K27" s="50"/>
      <c r="L27" s="50">
        <f>3452*2</f>
        <v>6904</v>
      </c>
      <c r="M27" s="50"/>
      <c r="N27" s="11">
        <f t="shared" si="5"/>
        <v>18204</v>
      </c>
    </row>
    <row r="28" spans="1:14" ht="23.45" customHeight="1">
      <c r="A28" s="10" t="s">
        <v>51</v>
      </c>
      <c r="B28" s="49" t="s">
        <v>56</v>
      </c>
      <c r="C28" s="49"/>
      <c r="D28" s="49"/>
      <c r="E28" s="49"/>
      <c r="F28" s="49"/>
      <c r="G28" s="49"/>
      <c r="H28" s="50">
        <v>2686510.85</v>
      </c>
      <c r="I28" s="50"/>
      <c r="J28" s="50">
        <v>12985.64</v>
      </c>
      <c r="K28" s="50"/>
      <c r="L28" s="50"/>
      <c r="M28" s="50"/>
      <c r="N28" s="11">
        <f t="shared" si="5"/>
        <v>2699496.49</v>
      </c>
    </row>
    <row r="29" spans="1:14" ht="21.6" customHeight="1">
      <c r="A29" s="10" t="s">
        <v>57</v>
      </c>
      <c r="B29" s="49" t="s">
        <v>31</v>
      </c>
      <c r="C29" s="49"/>
      <c r="D29" s="49"/>
      <c r="E29" s="49"/>
      <c r="F29" s="49"/>
      <c r="G29" s="49"/>
      <c r="H29" s="50">
        <v>5062618.53</v>
      </c>
      <c r="I29" s="50"/>
      <c r="J29" s="50">
        <v>140000</v>
      </c>
      <c r="K29" s="50"/>
      <c r="L29" s="50">
        <f>1074697.63+11921.7+61509.55+40100.43</f>
        <v>1188229.3099999998</v>
      </c>
      <c r="M29" s="50"/>
      <c r="N29" s="11">
        <f t="shared" si="5"/>
        <v>6390847.8399999999</v>
      </c>
    </row>
    <row r="30" spans="1:14">
      <c r="A30" s="15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15"/>
    </row>
    <row r="31" spans="1:14">
      <c r="A31" s="15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15"/>
    </row>
    <row r="32" spans="1:14">
      <c r="A32" s="1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15"/>
    </row>
    <row r="33" spans="1:14">
      <c r="A33" s="15"/>
      <c r="B33" s="60" t="s">
        <v>43</v>
      </c>
      <c r="C33" s="60"/>
      <c r="D33" s="60"/>
      <c r="E33" s="60"/>
      <c r="F33" s="60"/>
      <c r="G33" s="60"/>
      <c r="H33" s="61"/>
      <c r="I33" s="61"/>
      <c r="J33" s="61"/>
      <c r="K33" s="61"/>
      <c r="L33" s="60" t="s">
        <v>44</v>
      </c>
      <c r="M33" s="60"/>
      <c r="N33" s="15"/>
    </row>
    <row r="34" spans="1:14">
      <c r="A34" s="15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15"/>
    </row>
    <row r="35" spans="1:14">
      <c r="A35" s="15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15"/>
    </row>
    <row r="36" spans="1:14">
      <c r="A36" s="15"/>
      <c r="B36" s="60" t="s">
        <v>45</v>
      </c>
      <c r="C36" s="60"/>
      <c r="D36" s="60"/>
      <c r="E36" s="60"/>
      <c r="F36" s="60"/>
      <c r="G36" s="60"/>
      <c r="H36" s="61"/>
      <c r="I36" s="61"/>
      <c r="J36" s="61"/>
      <c r="K36" s="61"/>
      <c r="L36" s="60" t="s">
        <v>46</v>
      </c>
      <c r="M36" s="60"/>
      <c r="N36" s="15"/>
    </row>
    <row r="37" spans="1:14">
      <c r="A37" s="16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16"/>
    </row>
    <row r="38" spans="1:14">
      <c r="A38" s="16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16"/>
    </row>
    <row r="39" spans="1:14">
      <c r="A39" s="1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6"/>
    </row>
    <row r="40" spans="1:14">
      <c r="A40" s="16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16"/>
    </row>
    <row r="41" spans="1:14">
      <c r="A41" s="1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16"/>
    </row>
    <row r="42" spans="1:1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</sheetData>
  <mergeCells count="151">
    <mergeCell ref="B40:G40"/>
    <mergeCell ref="H40:I40"/>
    <mergeCell ref="J40:K40"/>
    <mergeCell ref="L40:M40"/>
    <mergeCell ref="B41:G41"/>
    <mergeCell ref="H41:I41"/>
    <mergeCell ref="J41:K41"/>
    <mergeCell ref="L41:M41"/>
    <mergeCell ref="B38:G38"/>
    <mergeCell ref="H38:I38"/>
    <mergeCell ref="J38:K38"/>
    <mergeCell ref="L38:M38"/>
    <mergeCell ref="B39:G39"/>
    <mergeCell ref="H39:I39"/>
    <mergeCell ref="J39:K39"/>
    <mergeCell ref="L39:M39"/>
    <mergeCell ref="J37:K37"/>
    <mergeCell ref="L37:M37"/>
    <mergeCell ref="B34:G34"/>
    <mergeCell ref="H34:I34"/>
    <mergeCell ref="J34:K34"/>
    <mergeCell ref="L34:M34"/>
    <mergeCell ref="B35:G35"/>
    <mergeCell ref="H35:I35"/>
    <mergeCell ref="J35:K35"/>
    <mergeCell ref="L35:M35"/>
    <mergeCell ref="B36:G36"/>
    <mergeCell ref="H36:I36"/>
    <mergeCell ref="J36:K36"/>
    <mergeCell ref="L36:M36"/>
    <mergeCell ref="B37:G37"/>
    <mergeCell ref="H37:I37"/>
    <mergeCell ref="B32:G32"/>
    <mergeCell ref="H32:I32"/>
    <mergeCell ref="J32:K32"/>
    <mergeCell ref="L32:M32"/>
    <mergeCell ref="B33:G33"/>
    <mergeCell ref="H33:I33"/>
    <mergeCell ref="J33:K33"/>
    <mergeCell ref="L33:M33"/>
    <mergeCell ref="B30:G30"/>
    <mergeCell ref="H30:I30"/>
    <mergeCell ref="J30:K30"/>
    <mergeCell ref="L30:M30"/>
    <mergeCell ref="B31:G31"/>
    <mergeCell ref="H31:I31"/>
    <mergeCell ref="J31:K31"/>
    <mergeCell ref="L31:M31"/>
    <mergeCell ref="B28:G28"/>
    <mergeCell ref="H28:I28"/>
    <mergeCell ref="J28:K28"/>
    <mergeCell ref="L28:M28"/>
    <mergeCell ref="B29:G29"/>
    <mergeCell ref="H29:I29"/>
    <mergeCell ref="J29:K29"/>
    <mergeCell ref="L29:M29"/>
    <mergeCell ref="B26:G26"/>
    <mergeCell ref="H26:I26"/>
    <mergeCell ref="J26:K26"/>
    <mergeCell ref="L26:M26"/>
    <mergeCell ref="B27:G27"/>
    <mergeCell ref="H27:I27"/>
    <mergeCell ref="J27:K27"/>
    <mergeCell ref="L27:M27"/>
    <mergeCell ref="B24:G24"/>
    <mergeCell ref="H24:I24"/>
    <mergeCell ref="J24:K24"/>
    <mergeCell ref="L24:M24"/>
    <mergeCell ref="B25:G25"/>
    <mergeCell ref="H25:I25"/>
    <mergeCell ref="J25:K25"/>
    <mergeCell ref="L25:M25"/>
    <mergeCell ref="B22:G22"/>
    <mergeCell ref="H22:I22"/>
    <mergeCell ref="J22:K22"/>
    <mergeCell ref="L22:M22"/>
    <mergeCell ref="B23:G23"/>
    <mergeCell ref="H23:I23"/>
    <mergeCell ref="J23:K23"/>
    <mergeCell ref="L23:M23"/>
    <mergeCell ref="B20:G20"/>
    <mergeCell ref="H20:I20"/>
    <mergeCell ref="J20:K20"/>
    <mergeCell ref="L20:M20"/>
    <mergeCell ref="B21:G21"/>
    <mergeCell ref="H21:I21"/>
    <mergeCell ref="J21:K21"/>
    <mergeCell ref="L21:M21"/>
    <mergeCell ref="B18:G18"/>
    <mergeCell ref="H18:I18"/>
    <mergeCell ref="J18:K18"/>
    <mergeCell ref="L18:M18"/>
    <mergeCell ref="B19:G19"/>
    <mergeCell ref="H19:I19"/>
    <mergeCell ref="J19:K19"/>
    <mergeCell ref="L19:M19"/>
    <mergeCell ref="B15:G15"/>
    <mergeCell ref="H15:I15"/>
    <mergeCell ref="J15:K15"/>
    <mergeCell ref="L15:M15"/>
    <mergeCell ref="B17:G17"/>
    <mergeCell ref="H17:I17"/>
    <mergeCell ref="J17:K17"/>
    <mergeCell ref="L17:M17"/>
    <mergeCell ref="B16:G16"/>
    <mergeCell ref="H16:I16"/>
    <mergeCell ref="J16:K16"/>
    <mergeCell ref="L16:M16"/>
    <mergeCell ref="B13:G13"/>
    <mergeCell ref="H13:I13"/>
    <mergeCell ref="J13:K13"/>
    <mergeCell ref="L13:M13"/>
    <mergeCell ref="B14:G14"/>
    <mergeCell ref="H14:I14"/>
    <mergeCell ref="J14:K14"/>
    <mergeCell ref="L14:M14"/>
    <mergeCell ref="B11:G11"/>
    <mergeCell ref="H11:I11"/>
    <mergeCell ref="J11:K11"/>
    <mergeCell ref="L11:M11"/>
    <mergeCell ref="B12:G12"/>
    <mergeCell ref="H12:I12"/>
    <mergeCell ref="J12:K12"/>
    <mergeCell ref="L12:M12"/>
    <mergeCell ref="B9:G9"/>
    <mergeCell ref="H9:I9"/>
    <mergeCell ref="J9:K9"/>
    <mergeCell ref="L9:M9"/>
    <mergeCell ref="B10:G10"/>
    <mergeCell ref="H10:I10"/>
    <mergeCell ref="J10:K10"/>
    <mergeCell ref="L10:M10"/>
    <mergeCell ref="L6:M6"/>
    <mergeCell ref="B7:G7"/>
    <mergeCell ref="H7:I7"/>
    <mergeCell ref="J7:K7"/>
    <mergeCell ref="L7:M7"/>
    <mergeCell ref="B8:G8"/>
    <mergeCell ref="H8:I8"/>
    <mergeCell ref="J8:K8"/>
    <mergeCell ref="L8:M8"/>
    <mergeCell ref="A1:N1"/>
    <mergeCell ref="A2:N2"/>
    <mergeCell ref="A3:N3"/>
    <mergeCell ref="A4:N4"/>
    <mergeCell ref="A5:A6"/>
    <mergeCell ref="B5:G6"/>
    <mergeCell ref="H5:M5"/>
    <mergeCell ref="N5:N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2"/>
  <sheetViews>
    <sheetView tabSelected="1" zoomScale="70" zoomScaleNormal="70" workbookViewId="0">
      <selection activeCell="N13" sqref="N13"/>
    </sheetView>
  </sheetViews>
  <sheetFormatPr defaultRowHeight="15.75"/>
  <cols>
    <col min="1" max="12" width="9.140625" style="12"/>
    <col min="13" max="13" width="13.28515625" style="12" customWidth="1"/>
    <col min="14" max="14" width="16.5703125" style="12" customWidth="1"/>
    <col min="15" max="16384" width="9.140625" style="12"/>
  </cols>
  <sheetData>
    <row r="1" spans="1:14" ht="30" customHeight="1">
      <c r="A1" s="37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7.6" customHeight="1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28.9" customHeight="1">
      <c r="A3" s="37" t="s">
        <v>59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23.45" customHeight="1">
      <c r="A4" s="37" t="s">
        <v>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33" customHeight="1">
      <c r="A5" s="38" t="s">
        <v>0</v>
      </c>
      <c r="B5" s="39" t="s">
        <v>54</v>
      </c>
      <c r="C5" s="40"/>
      <c r="D5" s="40"/>
      <c r="E5" s="40"/>
      <c r="F5" s="40"/>
      <c r="G5" s="41"/>
      <c r="H5" s="38" t="s">
        <v>6</v>
      </c>
      <c r="I5" s="38"/>
      <c r="J5" s="38"/>
      <c r="K5" s="38"/>
      <c r="L5" s="38"/>
      <c r="M5" s="38"/>
      <c r="N5" s="45" t="s">
        <v>7</v>
      </c>
    </row>
    <row r="6" spans="1:14" ht="69.599999999999994" customHeight="1">
      <c r="A6" s="38"/>
      <c r="B6" s="42"/>
      <c r="C6" s="43"/>
      <c r="D6" s="43"/>
      <c r="E6" s="43"/>
      <c r="F6" s="43"/>
      <c r="G6" s="44"/>
      <c r="H6" s="47" t="s">
        <v>8</v>
      </c>
      <c r="I6" s="48"/>
      <c r="J6" s="47" t="s">
        <v>9</v>
      </c>
      <c r="K6" s="48"/>
      <c r="L6" s="47" t="s">
        <v>10</v>
      </c>
      <c r="M6" s="48"/>
      <c r="N6" s="46"/>
    </row>
    <row r="7" spans="1:14" ht="33" customHeight="1">
      <c r="A7" s="13" t="s">
        <v>11</v>
      </c>
      <c r="B7" s="51" t="s">
        <v>12</v>
      </c>
      <c r="C7" s="51"/>
      <c r="D7" s="51"/>
      <c r="E7" s="51"/>
      <c r="F7" s="51"/>
      <c r="G7" s="51"/>
      <c r="H7" s="52">
        <f t="shared" ref="H7" si="0">SUM(H9)</f>
        <v>65281796.840000004</v>
      </c>
      <c r="I7" s="52"/>
      <c r="J7" s="52">
        <f t="shared" ref="J7" si="1">SUM(J10)</f>
        <v>4228647.2</v>
      </c>
      <c r="K7" s="52"/>
      <c r="L7" s="52">
        <f t="shared" ref="L7" si="2">SUM(L11)</f>
        <v>1621149.1500000001</v>
      </c>
      <c r="M7" s="52"/>
      <c r="N7" s="14">
        <f>SUM(H7:M7)</f>
        <v>71131593.190000013</v>
      </c>
    </row>
    <row r="8" spans="1:14">
      <c r="A8" s="10"/>
      <c r="B8" s="53" t="s">
        <v>13</v>
      </c>
      <c r="C8" s="54"/>
      <c r="D8" s="54"/>
      <c r="E8" s="54"/>
      <c r="F8" s="54"/>
      <c r="G8" s="55"/>
      <c r="H8" s="50"/>
      <c r="I8" s="50"/>
      <c r="J8" s="50"/>
      <c r="K8" s="50"/>
      <c r="L8" s="50"/>
      <c r="M8" s="50"/>
      <c r="N8" s="11">
        <f t="shared" ref="N8:N13" si="3">SUM(H8:M8)</f>
        <v>0</v>
      </c>
    </row>
    <row r="9" spans="1:14" ht="23.45" customHeight="1">
      <c r="A9" s="9" t="s">
        <v>14</v>
      </c>
      <c r="B9" s="49" t="s">
        <v>8</v>
      </c>
      <c r="C9" s="49"/>
      <c r="D9" s="49"/>
      <c r="E9" s="49"/>
      <c r="F9" s="49"/>
      <c r="G9" s="49"/>
      <c r="H9" s="50">
        <v>65281796.840000004</v>
      </c>
      <c r="I9" s="50"/>
      <c r="J9" s="50"/>
      <c r="K9" s="50"/>
      <c r="L9" s="50"/>
      <c r="M9" s="50"/>
      <c r="N9" s="11">
        <f t="shared" si="3"/>
        <v>65281796.840000004</v>
      </c>
    </row>
    <row r="10" spans="1:14" ht="20.45" customHeight="1">
      <c r="A10" s="10" t="s">
        <v>15</v>
      </c>
      <c r="B10" s="49" t="s">
        <v>9</v>
      </c>
      <c r="C10" s="49"/>
      <c r="D10" s="49"/>
      <c r="E10" s="49"/>
      <c r="F10" s="49"/>
      <c r="G10" s="49"/>
      <c r="H10" s="50"/>
      <c r="I10" s="50"/>
      <c r="J10" s="50">
        <v>4228647.2</v>
      </c>
      <c r="K10" s="50"/>
      <c r="L10" s="50"/>
      <c r="M10" s="50"/>
      <c r="N10" s="11">
        <f t="shared" si="3"/>
        <v>4228647.2</v>
      </c>
    </row>
    <row r="11" spans="1:14" ht="19.899999999999999" customHeight="1">
      <c r="A11" s="10" t="s">
        <v>16</v>
      </c>
      <c r="B11" s="49" t="s">
        <v>17</v>
      </c>
      <c r="C11" s="49"/>
      <c r="D11" s="49"/>
      <c r="E11" s="49"/>
      <c r="F11" s="49"/>
      <c r="G11" s="49"/>
      <c r="H11" s="50"/>
      <c r="I11" s="50"/>
      <c r="J11" s="50"/>
      <c r="K11" s="50"/>
      <c r="L11" s="50">
        <f>1197980.56+423168.59</f>
        <v>1621149.1500000001</v>
      </c>
      <c r="M11" s="50"/>
      <c r="N11" s="11">
        <f t="shared" si="3"/>
        <v>1621149.1500000001</v>
      </c>
    </row>
    <row r="12" spans="1:14">
      <c r="A12" s="10"/>
      <c r="B12" s="59"/>
      <c r="C12" s="59"/>
      <c r="D12" s="59"/>
      <c r="E12" s="59"/>
      <c r="F12" s="59"/>
      <c r="G12" s="59"/>
      <c r="H12" s="50"/>
      <c r="I12" s="50"/>
      <c r="J12" s="50"/>
      <c r="K12" s="50"/>
      <c r="L12" s="50"/>
      <c r="M12" s="50"/>
      <c r="N12" s="11"/>
    </row>
    <row r="13" spans="1:14" ht="31.15" customHeight="1">
      <c r="A13" s="13" t="s">
        <v>18</v>
      </c>
      <c r="B13" s="51" t="s">
        <v>19</v>
      </c>
      <c r="C13" s="51"/>
      <c r="D13" s="51"/>
      <c r="E13" s="51"/>
      <c r="F13" s="51"/>
      <c r="G13" s="51"/>
      <c r="H13" s="52">
        <f t="shared" ref="H13:L13" si="4">SUM(H15:I29)</f>
        <v>65281796.840000004</v>
      </c>
      <c r="I13" s="52"/>
      <c r="J13" s="52">
        <f t="shared" si="4"/>
        <v>4228647.1999999993</v>
      </c>
      <c r="K13" s="52"/>
      <c r="L13" s="52">
        <f t="shared" si="4"/>
        <v>1621149.1500000001</v>
      </c>
      <c r="M13" s="52"/>
      <c r="N13" s="14">
        <f t="shared" si="3"/>
        <v>71131593.190000013</v>
      </c>
    </row>
    <row r="14" spans="1:14">
      <c r="A14" s="10"/>
      <c r="B14" s="56" t="s">
        <v>13</v>
      </c>
      <c r="C14" s="57"/>
      <c r="D14" s="57"/>
      <c r="E14" s="57"/>
      <c r="F14" s="57"/>
      <c r="G14" s="58"/>
      <c r="H14" s="50"/>
      <c r="I14" s="50"/>
      <c r="J14" s="50"/>
      <c r="K14" s="50"/>
      <c r="L14" s="50"/>
      <c r="M14" s="50"/>
      <c r="N14" s="11"/>
    </row>
    <row r="15" spans="1:14" ht="20.45" customHeight="1">
      <c r="A15" s="10" t="s">
        <v>20</v>
      </c>
      <c r="B15" s="49" t="s">
        <v>21</v>
      </c>
      <c r="C15" s="49"/>
      <c r="D15" s="49"/>
      <c r="E15" s="49"/>
      <c r="F15" s="49"/>
      <c r="G15" s="49"/>
      <c r="H15" s="50">
        <v>42308995.899999999</v>
      </c>
      <c r="I15" s="50"/>
      <c r="J15" s="50">
        <v>2256503.86</v>
      </c>
      <c r="K15" s="50"/>
      <c r="L15" s="50"/>
      <c r="M15" s="50"/>
      <c r="N15" s="11">
        <f>SUM(H15:M15)</f>
        <v>44565499.759999998</v>
      </c>
    </row>
    <row r="16" spans="1:14" ht="20.45" customHeight="1">
      <c r="A16" s="10" t="s">
        <v>22</v>
      </c>
      <c r="B16" s="49" t="s">
        <v>55</v>
      </c>
      <c r="C16" s="49"/>
      <c r="D16" s="49"/>
      <c r="E16" s="49"/>
      <c r="F16" s="49"/>
      <c r="G16" s="49"/>
      <c r="H16" s="50"/>
      <c r="I16" s="50"/>
      <c r="J16" s="50"/>
      <c r="K16" s="50"/>
      <c r="L16" s="50"/>
      <c r="M16" s="50"/>
      <c r="N16" s="11">
        <f t="shared" ref="N16:N29" si="5">SUM(H16:M16)</f>
        <v>0</v>
      </c>
    </row>
    <row r="17" spans="1:14" ht="21.6" customHeight="1">
      <c r="A17" s="10" t="s">
        <v>33</v>
      </c>
      <c r="B17" s="49" t="s">
        <v>48</v>
      </c>
      <c r="C17" s="49"/>
      <c r="D17" s="49"/>
      <c r="E17" s="49"/>
      <c r="F17" s="49"/>
      <c r="G17" s="49"/>
      <c r="H17" s="50"/>
      <c r="I17" s="50"/>
      <c r="J17" s="50">
        <v>476883.3</v>
      </c>
      <c r="K17" s="50"/>
      <c r="L17" s="50"/>
      <c r="M17" s="50"/>
      <c r="N17" s="11">
        <f t="shared" si="5"/>
        <v>476883.3</v>
      </c>
    </row>
    <row r="18" spans="1:14" ht="21.6" customHeight="1">
      <c r="A18" s="10" t="s">
        <v>34</v>
      </c>
      <c r="B18" s="49" t="s">
        <v>24</v>
      </c>
      <c r="C18" s="49"/>
      <c r="D18" s="49"/>
      <c r="E18" s="49"/>
      <c r="F18" s="49"/>
      <c r="G18" s="49"/>
      <c r="H18" s="50">
        <v>12606191.060000001</v>
      </c>
      <c r="I18" s="50"/>
      <c r="J18" s="50">
        <v>681464.2</v>
      </c>
      <c r="K18" s="50"/>
      <c r="L18" s="50"/>
      <c r="M18" s="50"/>
      <c r="N18" s="11">
        <f t="shared" si="5"/>
        <v>13287655.26</v>
      </c>
    </row>
    <row r="19" spans="1:14" ht="26.45" customHeight="1">
      <c r="A19" s="10" t="s">
        <v>35</v>
      </c>
      <c r="B19" s="49" t="s">
        <v>25</v>
      </c>
      <c r="C19" s="49"/>
      <c r="D19" s="49"/>
      <c r="E19" s="49"/>
      <c r="F19" s="49"/>
      <c r="G19" s="49"/>
      <c r="H19" s="50">
        <v>24720.9</v>
      </c>
      <c r="I19" s="50"/>
      <c r="J19" s="50"/>
      <c r="K19" s="50"/>
      <c r="L19" s="50">
        <v>721.04</v>
      </c>
      <c r="M19" s="50"/>
      <c r="N19" s="11">
        <f t="shared" si="5"/>
        <v>25441.940000000002</v>
      </c>
    </row>
    <row r="20" spans="1:14" ht="21.6" customHeight="1">
      <c r="A20" s="10" t="s">
        <v>36</v>
      </c>
      <c r="B20" s="49" t="s">
        <v>26</v>
      </c>
      <c r="C20" s="49"/>
      <c r="D20" s="49"/>
      <c r="E20" s="49"/>
      <c r="F20" s="49"/>
      <c r="G20" s="49"/>
      <c r="H20" s="50"/>
      <c r="I20" s="50"/>
      <c r="J20" s="50"/>
      <c r="K20" s="50"/>
      <c r="L20" s="50"/>
      <c r="M20" s="50"/>
      <c r="N20" s="11">
        <f t="shared" si="5"/>
        <v>0</v>
      </c>
    </row>
    <row r="21" spans="1:14" ht="25.15" customHeight="1">
      <c r="A21" s="10" t="s">
        <v>37</v>
      </c>
      <c r="B21" s="49" t="s">
        <v>27</v>
      </c>
      <c r="C21" s="49"/>
      <c r="D21" s="49"/>
      <c r="E21" s="49"/>
      <c r="F21" s="49"/>
      <c r="G21" s="49"/>
      <c r="H21" s="50">
        <v>3504959.41</v>
      </c>
      <c r="I21" s="50"/>
      <c r="J21" s="50"/>
      <c r="K21" s="50"/>
      <c r="L21" s="50"/>
      <c r="M21" s="50"/>
      <c r="N21" s="11">
        <f t="shared" si="5"/>
        <v>3504959.41</v>
      </c>
    </row>
    <row r="22" spans="1:14" ht="23.45" customHeight="1">
      <c r="A22" s="10" t="s">
        <v>38</v>
      </c>
      <c r="B22" s="49" t="s">
        <v>28</v>
      </c>
      <c r="C22" s="49"/>
      <c r="D22" s="49"/>
      <c r="E22" s="49"/>
      <c r="F22" s="49"/>
      <c r="G22" s="49"/>
      <c r="H22" s="50">
        <v>137750</v>
      </c>
      <c r="I22" s="50"/>
      <c r="J22" s="50">
        <v>121552.88</v>
      </c>
      <c r="K22" s="50"/>
      <c r="L22" s="50">
        <v>28216.77</v>
      </c>
      <c r="M22" s="50"/>
      <c r="N22" s="11">
        <f t="shared" si="5"/>
        <v>287519.65000000002</v>
      </c>
    </row>
    <row r="23" spans="1:14" ht="20.45" customHeight="1">
      <c r="A23" s="10" t="s">
        <v>39</v>
      </c>
      <c r="B23" s="49" t="s">
        <v>29</v>
      </c>
      <c r="C23" s="49"/>
      <c r="D23" s="49"/>
      <c r="E23" s="49"/>
      <c r="F23" s="49"/>
      <c r="G23" s="49"/>
      <c r="H23" s="50">
        <v>640297.36</v>
      </c>
      <c r="I23" s="50"/>
      <c r="J23" s="50">
        <v>78872.960000000006</v>
      </c>
      <c r="K23" s="50"/>
      <c r="L23" s="50">
        <v>335117.43</v>
      </c>
      <c r="M23" s="50"/>
      <c r="N23" s="11">
        <f>SUM(H23:M23)</f>
        <v>1054287.75</v>
      </c>
    </row>
    <row r="24" spans="1:14" ht="20.45" customHeight="1">
      <c r="A24" s="10" t="s">
        <v>40</v>
      </c>
      <c r="B24" s="49" t="s">
        <v>52</v>
      </c>
      <c r="C24" s="49"/>
      <c r="D24" s="49"/>
      <c r="E24" s="49"/>
      <c r="F24" s="49"/>
      <c r="G24" s="49"/>
      <c r="H24" s="50"/>
      <c r="I24" s="50"/>
      <c r="J24" s="50"/>
      <c r="K24" s="50"/>
      <c r="L24" s="50">
        <v>16690.54</v>
      </c>
      <c r="M24" s="50"/>
      <c r="N24" s="11">
        <f t="shared" si="5"/>
        <v>16690.54</v>
      </c>
    </row>
    <row r="25" spans="1:14" ht="24.6" customHeight="1">
      <c r="A25" s="10" t="s">
        <v>41</v>
      </c>
      <c r="B25" s="49" t="s">
        <v>47</v>
      </c>
      <c r="C25" s="49"/>
      <c r="D25" s="49"/>
      <c r="E25" s="49"/>
      <c r="F25" s="49"/>
      <c r="G25" s="49"/>
      <c r="H25" s="50">
        <v>6210</v>
      </c>
      <c r="I25" s="50"/>
      <c r="J25" s="50"/>
      <c r="K25" s="50"/>
      <c r="L25" s="50"/>
      <c r="M25" s="50"/>
      <c r="N25" s="11">
        <f t="shared" si="5"/>
        <v>6210</v>
      </c>
    </row>
    <row r="26" spans="1:14" ht="24.6" customHeight="1">
      <c r="A26" s="10" t="s">
        <v>42</v>
      </c>
      <c r="B26" s="49" t="s">
        <v>49</v>
      </c>
      <c r="C26" s="49"/>
      <c r="D26" s="49"/>
      <c r="E26" s="49"/>
      <c r="F26" s="49"/>
      <c r="G26" s="49"/>
      <c r="H26" s="50">
        <v>283733.34999999998</v>
      </c>
      <c r="I26" s="50"/>
      <c r="J26" s="50"/>
      <c r="K26" s="50"/>
      <c r="L26" s="50"/>
      <c r="M26" s="50"/>
      <c r="N26" s="11">
        <f t="shared" si="5"/>
        <v>283733.34999999998</v>
      </c>
    </row>
    <row r="27" spans="1:14" ht="21.6" customHeight="1">
      <c r="A27" s="10" t="s">
        <v>50</v>
      </c>
      <c r="B27" s="49" t="s">
        <v>30</v>
      </c>
      <c r="C27" s="49"/>
      <c r="D27" s="49"/>
      <c r="E27" s="49"/>
      <c r="F27" s="49"/>
      <c r="G27" s="49"/>
      <c r="H27" s="50"/>
      <c r="I27" s="50"/>
      <c r="J27" s="50"/>
      <c r="K27" s="50"/>
      <c r="L27" s="50">
        <v>6901</v>
      </c>
      <c r="M27" s="50"/>
      <c r="N27" s="11">
        <f t="shared" si="5"/>
        <v>6901</v>
      </c>
    </row>
    <row r="28" spans="1:14" ht="23.45" customHeight="1">
      <c r="A28" s="10" t="s">
        <v>51</v>
      </c>
      <c r="B28" s="49" t="s">
        <v>56</v>
      </c>
      <c r="C28" s="49"/>
      <c r="D28" s="49"/>
      <c r="E28" s="49"/>
      <c r="F28" s="49"/>
      <c r="G28" s="49"/>
      <c r="H28" s="50">
        <v>1126312.95</v>
      </c>
      <c r="I28" s="50"/>
      <c r="J28" s="50">
        <v>296820</v>
      </c>
      <c r="K28" s="50"/>
      <c r="L28" s="50">
        <v>147100</v>
      </c>
      <c r="M28" s="50"/>
      <c r="N28" s="11">
        <f t="shared" si="5"/>
        <v>1570232.95</v>
      </c>
    </row>
    <row r="29" spans="1:14" ht="21.6" customHeight="1">
      <c r="A29" s="10" t="s">
        <v>57</v>
      </c>
      <c r="B29" s="49" t="s">
        <v>31</v>
      </c>
      <c r="C29" s="49"/>
      <c r="D29" s="49"/>
      <c r="E29" s="49"/>
      <c r="F29" s="49"/>
      <c r="G29" s="49"/>
      <c r="H29" s="50">
        <v>4642625.91</v>
      </c>
      <c r="I29" s="50"/>
      <c r="J29" s="50">
        <v>316550</v>
      </c>
      <c r="K29" s="50"/>
      <c r="L29" s="50">
        <v>1086402.3700000001</v>
      </c>
      <c r="M29" s="50"/>
      <c r="N29" s="11">
        <f t="shared" si="5"/>
        <v>6045578.2800000003</v>
      </c>
    </row>
    <row r="30" spans="1:14">
      <c r="A30" s="15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15"/>
    </row>
    <row r="31" spans="1:14">
      <c r="A31" s="15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15"/>
    </row>
    <row r="32" spans="1:14">
      <c r="A32" s="1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15"/>
    </row>
    <row r="33" spans="1:14">
      <c r="A33" s="15"/>
      <c r="B33" s="60" t="s">
        <v>43</v>
      </c>
      <c r="C33" s="60"/>
      <c r="D33" s="60"/>
      <c r="E33" s="60"/>
      <c r="F33" s="60"/>
      <c r="G33" s="60"/>
      <c r="H33" s="61"/>
      <c r="I33" s="61"/>
      <c r="J33" s="61"/>
      <c r="K33" s="61"/>
      <c r="L33" s="60" t="s">
        <v>44</v>
      </c>
      <c r="M33" s="60"/>
      <c r="N33" s="15"/>
    </row>
    <row r="34" spans="1:14">
      <c r="A34" s="15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15"/>
    </row>
    <row r="35" spans="1:14">
      <c r="A35" s="15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15"/>
    </row>
    <row r="36" spans="1:14">
      <c r="A36" s="15"/>
      <c r="B36" s="60" t="s">
        <v>45</v>
      </c>
      <c r="C36" s="60"/>
      <c r="D36" s="60"/>
      <c r="E36" s="60"/>
      <c r="F36" s="60"/>
      <c r="G36" s="60"/>
      <c r="H36" s="61"/>
      <c r="I36" s="61"/>
      <c r="J36" s="61"/>
      <c r="K36" s="61"/>
      <c r="L36" s="60" t="s">
        <v>46</v>
      </c>
      <c r="M36" s="60"/>
      <c r="N36" s="15"/>
    </row>
    <row r="37" spans="1:14">
      <c r="A37" s="16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16"/>
    </row>
    <row r="38" spans="1:14">
      <c r="A38" s="16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16"/>
    </row>
    <row r="39" spans="1:14">
      <c r="A39" s="1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6"/>
    </row>
    <row r="40" spans="1:14">
      <c r="A40" s="16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16"/>
    </row>
    <row r="41" spans="1:14">
      <c r="A41" s="1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16"/>
    </row>
    <row r="42" spans="1:1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</sheetData>
  <mergeCells count="151">
    <mergeCell ref="B41:G41"/>
    <mergeCell ref="H41:I41"/>
    <mergeCell ref="J41:K41"/>
    <mergeCell ref="L41:M41"/>
    <mergeCell ref="B39:G39"/>
    <mergeCell ref="H39:I39"/>
    <mergeCell ref="J39:K39"/>
    <mergeCell ref="L39:M39"/>
    <mergeCell ref="B40:G40"/>
    <mergeCell ref="H40:I40"/>
    <mergeCell ref="J40:K40"/>
    <mergeCell ref="L40:M40"/>
    <mergeCell ref="B37:G37"/>
    <mergeCell ref="H37:I37"/>
    <mergeCell ref="J37:K37"/>
    <mergeCell ref="L37:M37"/>
    <mergeCell ref="B38:G38"/>
    <mergeCell ref="H38:I38"/>
    <mergeCell ref="J38:K38"/>
    <mergeCell ref="L38:M38"/>
    <mergeCell ref="B35:G35"/>
    <mergeCell ref="H35:I35"/>
    <mergeCell ref="J35:K35"/>
    <mergeCell ref="L35:M35"/>
    <mergeCell ref="B36:G36"/>
    <mergeCell ref="H36:I36"/>
    <mergeCell ref="J36:K36"/>
    <mergeCell ref="L36:M36"/>
    <mergeCell ref="B33:G33"/>
    <mergeCell ref="H33:I33"/>
    <mergeCell ref="J33:K33"/>
    <mergeCell ref="L33:M33"/>
    <mergeCell ref="B34:G34"/>
    <mergeCell ref="H34:I34"/>
    <mergeCell ref="J34:K34"/>
    <mergeCell ref="L34:M34"/>
    <mergeCell ref="B31:G31"/>
    <mergeCell ref="H31:I31"/>
    <mergeCell ref="J31:K31"/>
    <mergeCell ref="L31:M31"/>
    <mergeCell ref="B32:G32"/>
    <mergeCell ref="H32:I32"/>
    <mergeCell ref="J32:K32"/>
    <mergeCell ref="L32:M32"/>
    <mergeCell ref="B29:G29"/>
    <mergeCell ref="H29:I29"/>
    <mergeCell ref="J29:K29"/>
    <mergeCell ref="L29:M29"/>
    <mergeCell ref="B30:G30"/>
    <mergeCell ref="H30:I30"/>
    <mergeCell ref="J30:K30"/>
    <mergeCell ref="L30:M30"/>
    <mergeCell ref="B27:G27"/>
    <mergeCell ref="H27:I27"/>
    <mergeCell ref="J27:K27"/>
    <mergeCell ref="L27:M27"/>
    <mergeCell ref="B28:G28"/>
    <mergeCell ref="H28:I28"/>
    <mergeCell ref="J28:K28"/>
    <mergeCell ref="L28:M28"/>
    <mergeCell ref="B25:G25"/>
    <mergeCell ref="H25:I25"/>
    <mergeCell ref="J25:K25"/>
    <mergeCell ref="L25:M25"/>
    <mergeCell ref="B26:G26"/>
    <mergeCell ref="H26:I26"/>
    <mergeCell ref="J26:K26"/>
    <mergeCell ref="L26:M26"/>
    <mergeCell ref="B23:G23"/>
    <mergeCell ref="H23:I23"/>
    <mergeCell ref="J23:K23"/>
    <mergeCell ref="L23:M23"/>
    <mergeCell ref="B24:G24"/>
    <mergeCell ref="H24:I24"/>
    <mergeCell ref="J24:K24"/>
    <mergeCell ref="L24:M24"/>
    <mergeCell ref="B21:G21"/>
    <mergeCell ref="H21:I21"/>
    <mergeCell ref="J21:K21"/>
    <mergeCell ref="L21:M21"/>
    <mergeCell ref="B22:G22"/>
    <mergeCell ref="H22:I22"/>
    <mergeCell ref="J22:K22"/>
    <mergeCell ref="L22:M22"/>
    <mergeCell ref="B19:G19"/>
    <mergeCell ref="H19:I19"/>
    <mergeCell ref="J19:K19"/>
    <mergeCell ref="L19:M19"/>
    <mergeCell ref="B20:G20"/>
    <mergeCell ref="H20:I20"/>
    <mergeCell ref="J20:K20"/>
    <mergeCell ref="L20:M20"/>
    <mergeCell ref="B17:G17"/>
    <mergeCell ref="H17:I17"/>
    <mergeCell ref="J17:K17"/>
    <mergeCell ref="L17:M17"/>
    <mergeCell ref="B18:G18"/>
    <mergeCell ref="H18:I18"/>
    <mergeCell ref="J18:K18"/>
    <mergeCell ref="L18:M18"/>
    <mergeCell ref="B15:G15"/>
    <mergeCell ref="H15:I15"/>
    <mergeCell ref="J15:K15"/>
    <mergeCell ref="L15:M15"/>
    <mergeCell ref="B16:G16"/>
    <mergeCell ref="H16:I16"/>
    <mergeCell ref="J16:K16"/>
    <mergeCell ref="L16:M16"/>
    <mergeCell ref="B13:G13"/>
    <mergeCell ref="H13:I13"/>
    <mergeCell ref="J13:K13"/>
    <mergeCell ref="L13:M13"/>
    <mergeCell ref="B14:G14"/>
    <mergeCell ref="H14:I14"/>
    <mergeCell ref="J14:K14"/>
    <mergeCell ref="L14:M14"/>
    <mergeCell ref="B11:G11"/>
    <mergeCell ref="H11:I11"/>
    <mergeCell ref="J11:K11"/>
    <mergeCell ref="L11:M11"/>
    <mergeCell ref="B12:G12"/>
    <mergeCell ref="H12:I12"/>
    <mergeCell ref="J12:K12"/>
    <mergeCell ref="L12:M12"/>
    <mergeCell ref="B9:G9"/>
    <mergeCell ref="H9:I9"/>
    <mergeCell ref="J9:K9"/>
    <mergeCell ref="L9:M9"/>
    <mergeCell ref="B10:G10"/>
    <mergeCell ref="H10:I10"/>
    <mergeCell ref="J10:K10"/>
    <mergeCell ref="L10:M10"/>
    <mergeCell ref="L6:M6"/>
    <mergeCell ref="B7:G7"/>
    <mergeCell ref="H7:I7"/>
    <mergeCell ref="J7:K7"/>
    <mergeCell ref="L7:M7"/>
    <mergeCell ref="B8:G8"/>
    <mergeCell ref="H8:I8"/>
    <mergeCell ref="J8:K8"/>
    <mergeCell ref="L8:M8"/>
    <mergeCell ref="A1:N1"/>
    <mergeCell ref="A2:N2"/>
    <mergeCell ref="A3:N3"/>
    <mergeCell ref="A4:N4"/>
    <mergeCell ref="A5:A6"/>
    <mergeCell ref="B5:G6"/>
    <mergeCell ref="H5:M5"/>
    <mergeCell ref="N5:N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Economist</cp:lastModifiedBy>
  <cp:lastPrinted>2024-01-30T10:28:08Z</cp:lastPrinted>
  <dcterms:created xsi:type="dcterms:W3CDTF">2021-02-17T04:26:49Z</dcterms:created>
  <dcterms:modified xsi:type="dcterms:W3CDTF">2025-04-19T06:35:53Z</dcterms:modified>
</cp:coreProperties>
</file>